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Croft\Desktop\"/>
    </mc:Choice>
  </mc:AlternateContent>
  <bookViews>
    <workbookView xWindow="0" yWindow="0" windowWidth="28800" windowHeight="12435"/>
  </bookViews>
  <sheets>
    <sheet name="Name" sheetId="6" r:id="rId1"/>
    <sheet name="SmallboreRifle" sheetId="5" r:id="rId2"/>
    <sheet name="AirRifle" sheetId="1" r:id="rId3"/>
    <sheet name="Ind Summary" sheetId="7" r:id="rId4"/>
    <sheet name="Team Summary" sheetId="9" r:id="rId5"/>
  </sheets>
  <externalReferences>
    <externalReference r:id="rId6"/>
  </externalReferences>
  <definedNames>
    <definedName name="_xlnm.Print_Area" localSheetId="2">AirRifle!$C$2:$AH$74</definedName>
    <definedName name="_xlnm.Print_Area" localSheetId="3">'Ind Summary'!$A$1:$N$58</definedName>
    <definedName name="_xlnm.Print_Area" localSheetId="0">Name!$A$2:$R$67</definedName>
    <definedName name="_xlnm.Print_Area" localSheetId="1">SmallboreRifle!$C$2:$AA$74</definedName>
    <definedName name="_xlnm.Print_Area" localSheetId="4">'Team Summary'!$A$1:$H$15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9" l="1"/>
  <c r="G14" i="9"/>
  <c r="G13" i="9"/>
  <c r="G12" i="9"/>
  <c r="G11" i="9"/>
  <c r="E8" i="9"/>
  <c r="E7" i="9"/>
  <c r="E6" i="9"/>
  <c r="E5" i="9"/>
  <c r="E4" i="9"/>
  <c r="C15" i="9"/>
  <c r="B15" i="9"/>
  <c r="C14" i="9"/>
  <c r="B14" i="9"/>
  <c r="C13" i="9"/>
  <c r="B13" i="9"/>
  <c r="C12" i="9"/>
  <c r="B12" i="9"/>
  <c r="C11" i="9"/>
  <c r="B11" i="9"/>
  <c r="C10" i="9"/>
  <c r="B10" i="9"/>
  <c r="C8" i="9"/>
  <c r="B8" i="9"/>
  <c r="C7" i="9"/>
  <c r="B7" i="9"/>
  <c r="C6" i="9"/>
  <c r="B6" i="9"/>
  <c r="C5" i="9"/>
  <c r="B5" i="9"/>
  <c r="C4" i="9"/>
  <c r="B4" i="9"/>
  <c r="C3" i="9"/>
  <c r="B3" i="9"/>
  <c r="G58" i="7"/>
  <c r="F58" i="7"/>
  <c r="E58" i="7"/>
  <c r="D58" i="7"/>
  <c r="C58" i="7"/>
  <c r="G57" i="7"/>
  <c r="F57" i="7"/>
  <c r="E57" i="7"/>
  <c r="D57" i="7"/>
  <c r="C57" i="7"/>
  <c r="G56" i="7"/>
  <c r="F56" i="7"/>
  <c r="E56" i="7"/>
  <c r="D56" i="7"/>
  <c r="C56" i="7"/>
  <c r="G55" i="7"/>
  <c r="F55" i="7"/>
  <c r="E55" i="7"/>
  <c r="D55" i="7"/>
  <c r="C55" i="7"/>
  <c r="G54" i="7"/>
  <c r="F54" i="7"/>
  <c r="E54" i="7"/>
  <c r="D54" i="7"/>
  <c r="C54" i="7"/>
  <c r="G53" i="7"/>
  <c r="F53" i="7"/>
  <c r="E53" i="7"/>
  <c r="D53" i="7"/>
  <c r="C53" i="7"/>
  <c r="G52" i="7"/>
  <c r="F52" i="7"/>
  <c r="E52" i="7"/>
  <c r="D52" i="7"/>
  <c r="C52" i="7"/>
  <c r="G51" i="7"/>
  <c r="F51" i="7"/>
  <c r="E51" i="7"/>
  <c r="D51" i="7"/>
  <c r="C51" i="7"/>
  <c r="G50" i="7"/>
  <c r="F50" i="7"/>
  <c r="E50" i="7"/>
  <c r="D50" i="7"/>
  <c r="C50" i="7"/>
  <c r="G49" i="7"/>
  <c r="F49" i="7"/>
  <c r="E49" i="7"/>
  <c r="D49" i="7"/>
  <c r="C49" i="7"/>
  <c r="G48" i="7"/>
  <c r="F48" i="7"/>
  <c r="E48" i="7"/>
  <c r="D48" i="7"/>
  <c r="C48" i="7"/>
  <c r="G47" i="7"/>
  <c r="F47" i="7"/>
  <c r="E47" i="7"/>
  <c r="D47" i="7"/>
  <c r="C47" i="7"/>
  <c r="G46" i="7"/>
  <c r="F46" i="7"/>
  <c r="E46" i="7"/>
  <c r="D46" i="7"/>
  <c r="C46" i="7"/>
  <c r="G45" i="7"/>
  <c r="F45" i="7"/>
  <c r="E45" i="7"/>
  <c r="D45" i="7"/>
  <c r="C45" i="7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G41" i="7"/>
  <c r="F41" i="7"/>
  <c r="E41" i="7"/>
  <c r="D41" i="7"/>
  <c r="C41" i="7"/>
  <c r="G40" i="7"/>
  <c r="F40" i="7"/>
  <c r="E40" i="7"/>
  <c r="D40" i="7"/>
  <c r="C40" i="7"/>
  <c r="G39" i="7"/>
  <c r="F39" i="7"/>
  <c r="E39" i="7"/>
  <c r="D39" i="7"/>
  <c r="C39" i="7"/>
  <c r="G38" i="7"/>
  <c r="F38" i="7"/>
  <c r="E38" i="7"/>
  <c r="D38" i="7"/>
  <c r="C38" i="7"/>
  <c r="G37" i="7"/>
  <c r="F37" i="7"/>
  <c r="E37" i="7"/>
  <c r="D37" i="7"/>
  <c r="C37" i="7"/>
  <c r="G36" i="7"/>
  <c r="F36" i="7"/>
  <c r="E36" i="7"/>
  <c r="D36" i="7"/>
  <c r="C36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F32" i="7"/>
  <c r="E32" i="7"/>
  <c r="D32" i="7"/>
  <c r="C32" i="7"/>
  <c r="G31" i="7"/>
  <c r="F31" i="7"/>
  <c r="E31" i="7"/>
  <c r="D31" i="7"/>
  <c r="C31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/>
  <c r="F9" i="7"/>
  <c r="E9" i="7"/>
  <c r="D9" i="7"/>
  <c r="C9" i="7"/>
  <c r="G8" i="7"/>
  <c r="F8" i="7"/>
  <c r="E8" i="7"/>
  <c r="D8" i="7"/>
  <c r="C8" i="7"/>
  <c r="G7" i="7"/>
  <c r="F7" i="7"/>
  <c r="E7" i="7"/>
  <c r="D7" i="7"/>
  <c r="C7" i="7"/>
  <c r="G6" i="7"/>
  <c r="F6" i="7"/>
  <c r="E6" i="7"/>
  <c r="D6" i="7"/>
  <c r="C6" i="7"/>
  <c r="G5" i="7"/>
  <c r="F5" i="7"/>
  <c r="E5" i="7"/>
  <c r="D5" i="7"/>
  <c r="C5" i="7"/>
  <c r="G4" i="7"/>
  <c r="F4" i="7"/>
  <c r="E4" i="7"/>
  <c r="D4" i="7"/>
  <c r="C4" i="7"/>
  <c r="F3" i="7"/>
  <c r="G3" i="7"/>
  <c r="E3" i="7"/>
  <c r="D3" i="7"/>
  <c r="C3" i="7"/>
  <c r="N58" i="7"/>
  <c r="M58" i="7"/>
  <c r="L58" i="7"/>
  <c r="K58" i="7"/>
  <c r="J58" i="7"/>
  <c r="I58" i="7"/>
  <c r="B58" i="7"/>
  <c r="N57" i="7"/>
  <c r="M57" i="7"/>
  <c r="L57" i="7"/>
  <c r="K57" i="7"/>
  <c r="J57" i="7"/>
  <c r="I57" i="7"/>
  <c r="B57" i="7"/>
  <c r="N56" i="7"/>
  <c r="M56" i="7"/>
  <c r="L56" i="7"/>
  <c r="K56" i="7"/>
  <c r="J56" i="7"/>
  <c r="I56" i="7"/>
  <c r="B56" i="7"/>
  <c r="N55" i="7"/>
  <c r="M55" i="7"/>
  <c r="L55" i="7"/>
  <c r="K55" i="7"/>
  <c r="J55" i="7"/>
  <c r="I55" i="7"/>
  <c r="B55" i="7"/>
  <c r="N54" i="7"/>
  <c r="M54" i="7"/>
  <c r="L54" i="7"/>
  <c r="K54" i="7"/>
  <c r="J54" i="7"/>
  <c r="I54" i="7"/>
  <c r="B54" i="7"/>
  <c r="N53" i="7"/>
  <c r="M53" i="7"/>
  <c r="L53" i="7"/>
  <c r="K53" i="7"/>
  <c r="J53" i="7"/>
  <c r="I53" i="7"/>
  <c r="B53" i="7"/>
  <c r="AG74" i="1"/>
  <c r="AF74" i="1"/>
  <c r="AG45" i="1"/>
  <c r="AF45" i="1"/>
  <c r="AG73" i="1"/>
  <c r="AF73" i="1"/>
  <c r="AG72" i="1"/>
  <c r="AF72" i="1"/>
  <c r="AG71" i="1"/>
  <c r="AF71" i="1"/>
  <c r="AG70" i="1"/>
  <c r="AF70" i="1"/>
  <c r="AG69" i="1"/>
  <c r="AF69" i="1"/>
  <c r="AG68" i="1"/>
  <c r="AF68" i="1"/>
  <c r="AG67" i="1"/>
  <c r="AF67" i="1"/>
  <c r="AG66" i="1"/>
  <c r="AF66" i="1"/>
  <c r="AG65" i="1"/>
  <c r="AF65" i="1"/>
  <c r="AG64" i="1"/>
  <c r="AF64" i="1"/>
  <c r="AG63" i="1"/>
  <c r="AF63" i="1"/>
  <c r="AG62" i="1"/>
  <c r="AF62" i="1"/>
  <c r="AG61" i="1"/>
  <c r="AF61" i="1"/>
  <c r="AG60" i="1"/>
  <c r="AF60" i="1"/>
  <c r="AG59" i="1"/>
  <c r="AF59" i="1"/>
  <c r="AG58" i="1"/>
  <c r="AF58" i="1"/>
  <c r="AG57" i="1"/>
  <c r="AF57" i="1"/>
  <c r="AG56" i="1"/>
  <c r="AF56" i="1"/>
  <c r="AG55" i="1"/>
  <c r="AF55" i="1"/>
  <c r="AG54" i="1"/>
  <c r="AF54" i="1"/>
  <c r="AG53" i="1"/>
  <c r="AF53" i="1"/>
  <c r="AG52" i="1"/>
  <c r="AF52" i="1"/>
  <c r="AG51" i="1"/>
  <c r="AF51" i="1"/>
  <c r="AG50" i="1"/>
  <c r="AF50" i="1"/>
  <c r="AG49" i="1"/>
  <c r="AF49" i="1"/>
  <c r="AG48" i="1"/>
  <c r="AF48" i="1"/>
  <c r="AG47" i="1"/>
  <c r="AF47" i="1"/>
  <c r="AG46" i="1"/>
  <c r="AF46" i="1"/>
  <c r="AH29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F43" i="1"/>
  <c r="AF42" i="1"/>
  <c r="AF41" i="1"/>
  <c r="AF40" i="1"/>
  <c r="AF39" i="1"/>
  <c r="AF38" i="1"/>
  <c r="AF37" i="1"/>
  <c r="AF36" i="1"/>
  <c r="AF35" i="1"/>
  <c r="AF34" i="1"/>
  <c r="AH34" i="1" s="1"/>
  <c r="AF33" i="1"/>
  <c r="AF32" i="1"/>
  <c r="AF31" i="1"/>
  <c r="AF30" i="1"/>
  <c r="AF29" i="1"/>
  <c r="AF28" i="1"/>
  <c r="AF27" i="1"/>
  <c r="AF26" i="1"/>
  <c r="AH24" i="1" s="1"/>
  <c r="AF25" i="1"/>
  <c r="AF24" i="1"/>
  <c r="AF23" i="1"/>
  <c r="AF22" i="1"/>
  <c r="AF21" i="1"/>
  <c r="AF20" i="1"/>
  <c r="AF19" i="1"/>
  <c r="AF17" i="1"/>
  <c r="AF16" i="1"/>
  <c r="AF18" i="1"/>
  <c r="AF15" i="1"/>
  <c r="AF14" i="1"/>
  <c r="Z74" i="5"/>
  <c r="Z45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AA19" i="5"/>
  <c r="Z43" i="5"/>
  <c r="Z42" i="5"/>
  <c r="Z41" i="5"/>
  <c r="Z40" i="5"/>
  <c r="Z39" i="5"/>
  <c r="Z38" i="5"/>
  <c r="Z37" i="5"/>
  <c r="Z36" i="5"/>
  <c r="AA34" i="5" s="1"/>
  <c r="Z35" i="5"/>
  <c r="Z34" i="5"/>
  <c r="Z33" i="5"/>
  <c r="Z32" i="5"/>
  <c r="Z31" i="5"/>
  <c r="Z30" i="5"/>
  <c r="Z29" i="5"/>
  <c r="AA29" i="5" s="1"/>
  <c r="Z28" i="5"/>
  <c r="Z27" i="5"/>
  <c r="Z26" i="5"/>
  <c r="Z25" i="5"/>
  <c r="Z24" i="5"/>
  <c r="AA24" i="5" s="1"/>
  <c r="Z23" i="5"/>
  <c r="Z22" i="5"/>
  <c r="Z21" i="5"/>
  <c r="Z20" i="5"/>
  <c r="Z19" i="5"/>
  <c r="N52" i="7"/>
  <c r="M52" i="7"/>
  <c r="N51" i="7"/>
  <c r="M51" i="7"/>
  <c r="N50" i="7"/>
  <c r="M50" i="7"/>
  <c r="N49" i="7"/>
  <c r="M49" i="7"/>
  <c r="N48" i="7"/>
  <c r="M48" i="7"/>
  <c r="N47" i="7"/>
  <c r="M47" i="7"/>
  <c r="N46" i="7"/>
  <c r="M46" i="7"/>
  <c r="N45" i="7"/>
  <c r="M45" i="7"/>
  <c r="N44" i="7"/>
  <c r="M44" i="7"/>
  <c r="N43" i="7"/>
  <c r="M43" i="7"/>
  <c r="N41" i="7"/>
  <c r="M41" i="7"/>
  <c r="N40" i="7"/>
  <c r="M40" i="7"/>
  <c r="N39" i="7"/>
  <c r="M39" i="7"/>
  <c r="N38" i="7"/>
  <c r="M38" i="7"/>
  <c r="N37" i="7"/>
  <c r="M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N6" i="7"/>
  <c r="N5" i="7"/>
  <c r="N4" i="7"/>
  <c r="AC53" i="5"/>
  <c r="L52" i="7"/>
  <c r="K52" i="7"/>
  <c r="J52" i="7"/>
  <c r="I52" i="7"/>
  <c r="B52" i="7"/>
  <c r="L51" i="7"/>
  <c r="K51" i="7"/>
  <c r="J51" i="7"/>
  <c r="I51" i="7"/>
  <c r="B51" i="7"/>
  <c r="L50" i="7"/>
  <c r="K50" i="7"/>
  <c r="J50" i="7"/>
  <c r="I50" i="7"/>
  <c r="B50" i="7"/>
  <c r="L49" i="7"/>
  <c r="K49" i="7"/>
  <c r="J49" i="7"/>
  <c r="I49" i="7"/>
  <c r="B49" i="7"/>
  <c r="L48" i="7"/>
  <c r="K48" i="7"/>
  <c r="J48" i="7"/>
  <c r="I48" i="7"/>
  <c r="B48" i="7"/>
  <c r="L47" i="7"/>
  <c r="K47" i="7"/>
  <c r="J47" i="7"/>
  <c r="I47" i="7"/>
  <c r="B47" i="7"/>
  <c r="L46" i="7"/>
  <c r="K46" i="7"/>
  <c r="J46" i="7"/>
  <c r="I46" i="7"/>
  <c r="B46" i="7"/>
  <c r="L45" i="7"/>
  <c r="K45" i="7"/>
  <c r="J45" i="7"/>
  <c r="I45" i="7"/>
  <c r="B45" i="7"/>
  <c r="L44" i="7"/>
  <c r="K44" i="7"/>
  <c r="J44" i="7"/>
  <c r="I44" i="7"/>
  <c r="B44" i="7"/>
  <c r="L43" i="7"/>
  <c r="K43" i="7"/>
  <c r="J43" i="7"/>
  <c r="I43" i="7"/>
  <c r="B43" i="7"/>
  <c r="B42" i="7"/>
  <c r="L41" i="7"/>
  <c r="K41" i="7"/>
  <c r="J41" i="7"/>
  <c r="I41" i="7"/>
  <c r="B41" i="7"/>
  <c r="B40" i="7"/>
  <c r="L39" i="7"/>
  <c r="K39" i="7"/>
  <c r="J39" i="7"/>
  <c r="I39" i="7"/>
  <c r="B39" i="7"/>
  <c r="L38" i="7"/>
  <c r="K38" i="7"/>
  <c r="J38" i="7"/>
  <c r="I38" i="7"/>
  <c r="B38" i="7"/>
  <c r="L37" i="7"/>
  <c r="K37" i="7"/>
  <c r="J37" i="7"/>
  <c r="I37" i="7"/>
  <c r="B37" i="7"/>
  <c r="L36" i="7"/>
  <c r="K36" i="7"/>
  <c r="J36" i="7"/>
  <c r="I36" i="7"/>
  <c r="B36" i="7"/>
  <c r="L35" i="7"/>
  <c r="K35" i="7"/>
  <c r="J35" i="7"/>
  <c r="I35" i="7"/>
  <c r="B35" i="7"/>
  <c r="L34" i="7"/>
  <c r="K34" i="7"/>
  <c r="J34" i="7"/>
  <c r="I34" i="7"/>
  <c r="B34" i="7"/>
  <c r="L33" i="7"/>
  <c r="K33" i="7"/>
  <c r="J33" i="7"/>
  <c r="I33" i="7"/>
  <c r="B33" i="7"/>
  <c r="L32" i="7"/>
  <c r="K32" i="7"/>
  <c r="J32" i="7"/>
  <c r="I32" i="7"/>
  <c r="B32" i="7"/>
  <c r="L31" i="7"/>
  <c r="K31" i="7"/>
  <c r="J31" i="7"/>
  <c r="I31" i="7"/>
  <c r="B31" i="7"/>
  <c r="L30" i="7"/>
  <c r="K30" i="7"/>
  <c r="J30" i="7"/>
  <c r="I30" i="7"/>
  <c r="B30" i="7"/>
  <c r="L29" i="7"/>
  <c r="K29" i="7"/>
  <c r="J29" i="7"/>
  <c r="I29" i="7"/>
  <c r="B29" i="7"/>
  <c r="L28" i="7"/>
  <c r="K28" i="7"/>
  <c r="J28" i="7"/>
  <c r="I28" i="7"/>
  <c r="B28" i="7"/>
  <c r="L27" i="7"/>
  <c r="K27" i="7"/>
  <c r="J27" i="7"/>
  <c r="I27" i="7"/>
  <c r="B27" i="7"/>
  <c r="L26" i="7"/>
  <c r="K26" i="7"/>
  <c r="J26" i="7"/>
  <c r="I26" i="7"/>
  <c r="B26" i="7"/>
  <c r="L25" i="7"/>
  <c r="K25" i="7"/>
  <c r="J25" i="7"/>
  <c r="I25" i="7"/>
  <c r="B25" i="7"/>
  <c r="L24" i="7"/>
  <c r="K24" i="7"/>
  <c r="J24" i="7"/>
  <c r="I24" i="7"/>
  <c r="B24" i="7"/>
  <c r="L23" i="7"/>
  <c r="K23" i="7"/>
  <c r="J23" i="7"/>
  <c r="I23" i="7"/>
  <c r="B23" i="7"/>
  <c r="L22" i="7"/>
  <c r="K22" i="7"/>
  <c r="J22" i="7"/>
  <c r="I22" i="7"/>
  <c r="B22" i="7"/>
  <c r="L21" i="7"/>
  <c r="K21" i="7"/>
  <c r="J21" i="7"/>
  <c r="I21" i="7"/>
  <c r="B21" i="7"/>
  <c r="L20" i="7"/>
  <c r="K20" i="7"/>
  <c r="J20" i="7"/>
  <c r="I20" i="7"/>
  <c r="B20" i="7"/>
  <c r="L19" i="7"/>
  <c r="K19" i="7"/>
  <c r="J19" i="7"/>
  <c r="I19" i="7"/>
  <c r="B19" i="7"/>
  <c r="L18" i="7"/>
  <c r="K18" i="7"/>
  <c r="J18" i="7"/>
  <c r="I18" i="7"/>
  <c r="B18" i="7"/>
  <c r="L17" i="7"/>
  <c r="K17" i="7"/>
  <c r="J17" i="7"/>
  <c r="I17" i="7"/>
  <c r="B17" i="7"/>
  <c r="L16" i="7"/>
  <c r="K16" i="7"/>
  <c r="J16" i="7"/>
  <c r="I16" i="7"/>
  <c r="B16" i="7"/>
  <c r="L15" i="7"/>
  <c r="K15" i="7"/>
  <c r="J15" i="7"/>
  <c r="I15" i="7"/>
  <c r="B15" i="7"/>
  <c r="L14" i="7"/>
  <c r="K14" i="7"/>
  <c r="J14" i="7"/>
  <c r="I14" i="7"/>
  <c r="B14" i="7"/>
  <c r="L13" i="7"/>
  <c r="K13" i="7"/>
  <c r="J13" i="7"/>
  <c r="I13" i="7"/>
  <c r="B13" i="7"/>
  <c r="L12" i="7"/>
  <c r="K12" i="7"/>
  <c r="J12" i="7"/>
  <c r="I12" i="7"/>
  <c r="B12" i="7"/>
  <c r="L11" i="7"/>
  <c r="K11" i="7"/>
  <c r="J11" i="7"/>
  <c r="I11" i="7"/>
  <c r="B11" i="7"/>
  <c r="L10" i="7"/>
  <c r="K10" i="7"/>
  <c r="J10" i="7"/>
  <c r="I10" i="7"/>
  <c r="B10" i="7"/>
  <c r="L9" i="7"/>
  <c r="K9" i="7"/>
  <c r="J9" i="7"/>
  <c r="I9" i="7"/>
  <c r="B9" i="7"/>
  <c r="L8" i="7"/>
  <c r="K8" i="7"/>
  <c r="J8" i="7"/>
  <c r="I8" i="7"/>
  <c r="B8" i="7"/>
  <c r="L7" i="7"/>
  <c r="J7" i="7"/>
  <c r="B7" i="7"/>
  <c r="L6" i="7"/>
  <c r="J6" i="7"/>
  <c r="L5" i="7"/>
  <c r="J5" i="7"/>
  <c r="L4" i="7"/>
  <c r="J4" i="7"/>
  <c r="AF74" i="5"/>
  <c r="AE74" i="5"/>
  <c r="AD74" i="5"/>
  <c r="AF73" i="5"/>
  <c r="AE73" i="5"/>
  <c r="AD73" i="5"/>
  <c r="AF72" i="5"/>
  <c r="AE72" i="5"/>
  <c r="AD72" i="5"/>
  <c r="AF71" i="5"/>
  <c r="AE71" i="5"/>
  <c r="AD71" i="5"/>
  <c r="AF70" i="5"/>
  <c r="AE70" i="5"/>
  <c r="AD70" i="5"/>
  <c r="AF69" i="5"/>
  <c r="AE69" i="5"/>
  <c r="AD69" i="5"/>
  <c r="AF68" i="5"/>
  <c r="AE68" i="5"/>
  <c r="AD68" i="5"/>
  <c r="AF67" i="5"/>
  <c r="AE67" i="5"/>
  <c r="AD67" i="5"/>
  <c r="AF66" i="5"/>
  <c r="AE66" i="5"/>
  <c r="AD66" i="5"/>
  <c r="AF65" i="5"/>
  <c r="AE65" i="5"/>
  <c r="AD65" i="5"/>
  <c r="AF64" i="5"/>
  <c r="AE64" i="5"/>
  <c r="AD64" i="5"/>
  <c r="AF63" i="5"/>
  <c r="AE63" i="5"/>
  <c r="AD63" i="5"/>
  <c r="AF62" i="5"/>
  <c r="AE62" i="5"/>
  <c r="AD62" i="5"/>
  <c r="AF61" i="5"/>
  <c r="AE61" i="5"/>
  <c r="AD61" i="5"/>
  <c r="AF60" i="5"/>
  <c r="AE60" i="5"/>
  <c r="AD60" i="5"/>
  <c r="AF59" i="5"/>
  <c r="AE59" i="5"/>
  <c r="AD59" i="5"/>
  <c r="AF58" i="5"/>
  <c r="AE58" i="5"/>
  <c r="AD58" i="5"/>
  <c r="AF57" i="5"/>
  <c r="AE57" i="5"/>
  <c r="AD57" i="5"/>
  <c r="AF56" i="5"/>
  <c r="AE56" i="5"/>
  <c r="AD56" i="5"/>
  <c r="AF55" i="5"/>
  <c r="AE55" i="5"/>
  <c r="AD55" i="5"/>
  <c r="AF54" i="5"/>
  <c r="L42" i="7" s="1"/>
  <c r="AE54" i="5"/>
  <c r="K42" i="7" s="1"/>
  <c r="AD54" i="5"/>
  <c r="J42" i="7" s="1"/>
  <c r="AF53" i="5"/>
  <c r="L40" i="7" s="1"/>
  <c r="AE53" i="5"/>
  <c r="K40" i="7" s="1"/>
  <c r="AD53" i="5"/>
  <c r="J40" i="7" s="1"/>
  <c r="AF52" i="5"/>
  <c r="AE52" i="5"/>
  <c r="AD52" i="5"/>
  <c r="AF51" i="5"/>
  <c r="AE51" i="5"/>
  <c r="AD51" i="5"/>
  <c r="AF50" i="5"/>
  <c r="AE50" i="5"/>
  <c r="AD50" i="5"/>
  <c r="AF49" i="5"/>
  <c r="AE49" i="5"/>
  <c r="AD49" i="5"/>
  <c r="AF48" i="5"/>
  <c r="AE48" i="5"/>
  <c r="AD48" i="5"/>
  <c r="AF47" i="5"/>
  <c r="AE47" i="5"/>
  <c r="AD47" i="5"/>
  <c r="AF46" i="5"/>
  <c r="AE46" i="5"/>
  <c r="AD46" i="5"/>
  <c r="AF45" i="5"/>
  <c r="AE45" i="5"/>
  <c r="AD45" i="5"/>
  <c r="AF43" i="5"/>
  <c r="AE43" i="5"/>
  <c r="AD43" i="5"/>
  <c r="AF42" i="5"/>
  <c r="AE42" i="5"/>
  <c r="AD42" i="5"/>
  <c r="AF41" i="5"/>
  <c r="AE41" i="5"/>
  <c r="AD41" i="5"/>
  <c r="AF40" i="5"/>
  <c r="AE40" i="5"/>
  <c r="AD40" i="5"/>
  <c r="AF39" i="5"/>
  <c r="AE39" i="5"/>
  <c r="AD39" i="5"/>
  <c r="AF38" i="5"/>
  <c r="AE38" i="5"/>
  <c r="AD38" i="5"/>
  <c r="AF37" i="5"/>
  <c r="AE37" i="5"/>
  <c r="AD37" i="5"/>
  <c r="AF36" i="5"/>
  <c r="AE36" i="5"/>
  <c r="AD36" i="5"/>
  <c r="AF35" i="5"/>
  <c r="AE35" i="5"/>
  <c r="AD35" i="5"/>
  <c r="AF34" i="5"/>
  <c r="AE34" i="5"/>
  <c r="AD34" i="5"/>
  <c r="AF33" i="5"/>
  <c r="AE33" i="5"/>
  <c r="AD33" i="5"/>
  <c r="AF32" i="5"/>
  <c r="AE32" i="5"/>
  <c r="AD32" i="5"/>
  <c r="AF31" i="5"/>
  <c r="AE31" i="5"/>
  <c r="AD31" i="5"/>
  <c r="AF30" i="5"/>
  <c r="AE30" i="5"/>
  <c r="AD30" i="5"/>
  <c r="AF29" i="5"/>
  <c r="AE29" i="5"/>
  <c r="AD29" i="5"/>
  <c r="AF28" i="5"/>
  <c r="AE28" i="5"/>
  <c r="AD28" i="5"/>
  <c r="AF27" i="5"/>
  <c r="AE27" i="5"/>
  <c r="AD27" i="5"/>
  <c r="AF26" i="5"/>
  <c r="AE26" i="5"/>
  <c r="AD26" i="5"/>
  <c r="AF25" i="5"/>
  <c r="AE25" i="5"/>
  <c r="AD25" i="5"/>
  <c r="AF24" i="5"/>
  <c r="AE24" i="5"/>
  <c r="AD24" i="5"/>
  <c r="AF23" i="5"/>
  <c r="AE23" i="5"/>
  <c r="AD23" i="5"/>
  <c r="AF22" i="5"/>
  <c r="AE22" i="5"/>
  <c r="AD22" i="5"/>
  <c r="AF21" i="5"/>
  <c r="AE21" i="5"/>
  <c r="AD21" i="5"/>
  <c r="AF20" i="5"/>
  <c r="AE20" i="5"/>
  <c r="AD20" i="5"/>
  <c r="AF19" i="5"/>
  <c r="AE19" i="5"/>
  <c r="AD19" i="5"/>
  <c r="AF18" i="5"/>
  <c r="AE18" i="5"/>
  <c r="K7" i="7" s="1"/>
  <c r="AD18" i="5"/>
  <c r="AF17" i="5"/>
  <c r="AE17" i="5"/>
  <c r="K6" i="7" s="1"/>
  <c r="AD17" i="5"/>
  <c r="AF16" i="5"/>
  <c r="AE16" i="5"/>
  <c r="K5" i="7" s="1"/>
  <c r="AD16" i="5"/>
  <c r="AF15" i="5"/>
  <c r="AE15" i="5"/>
  <c r="K4" i="7" s="1"/>
  <c r="AD15" i="5"/>
  <c r="AF14" i="5"/>
  <c r="L3" i="7" s="1"/>
  <c r="AE14" i="5"/>
  <c r="K3" i="7" s="1"/>
  <c r="AD14" i="5"/>
  <c r="J3" i="7" s="1"/>
  <c r="B6" i="7"/>
  <c r="B5" i="7"/>
  <c r="B4" i="7"/>
  <c r="B3" i="7"/>
  <c r="Z18" i="5"/>
  <c r="Z17" i="5"/>
  <c r="Z16" i="5"/>
  <c r="Z15" i="5"/>
  <c r="Z14" i="5"/>
  <c r="D14" i="5"/>
  <c r="E14" i="5"/>
  <c r="F14" i="5"/>
  <c r="E5" i="5"/>
  <c r="AH19" i="1" l="1"/>
  <c r="AH14" i="1"/>
  <c r="G10" i="9" s="1"/>
  <c r="AH39" i="1"/>
  <c r="AA39" i="5"/>
  <c r="AA14" i="5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E7" i="5"/>
  <c r="E6" i="5"/>
  <c r="E7" i="1"/>
  <c r="E6" i="1"/>
  <c r="E5" i="1"/>
  <c r="S74" i="1" l="1"/>
  <c r="R74" i="1"/>
  <c r="Q74" i="1"/>
  <c r="P74" i="1"/>
  <c r="O74" i="1"/>
  <c r="N74" i="1"/>
  <c r="M74" i="1"/>
  <c r="L74" i="1"/>
  <c r="K74" i="1"/>
  <c r="J74" i="1"/>
  <c r="I74" i="1"/>
  <c r="H74" i="1"/>
  <c r="F74" i="1"/>
  <c r="E74" i="1"/>
  <c r="D74" i="1"/>
  <c r="S73" i="1"/>
  <c r="R73" i="1"/>
  <c r="Q73" i="1"/>
  <c r="P73" i="1"/>
  <c r="O73" i="1"/>
  <c r="N73" i="1"/>
  <c r="M73" i="1"/>
  <c r="L73" i="1"/>
  <c r="K73" i="1"/>
  <c r="J73" i="1"/>
  <c r="I73" i="1"/>
  <c r="H73" i="1"/>
  <c r="F73" i="1"/>
  <c r="E73" i="1"/>
  <c r="D73" i="1"/>
  <c r="S72" i="1"/>
  <c r="R72" i="1"/>
  <c r="Q72" i="1"/>
  <c r="P72" i="1"/>
  <c r="O72" i="1"/>
  <c r="N72" i="1"/>
  <c r="M72" i="1"/>
  <c r="L72" i="1"/>
  <c r="K72" i="1"/>
  <c r="J72" i="1"/>
  <c r="I72" i="1"/>
  <c r="H72" i="1"/>
  <c r="F72" i="1"/>
  <c r="E72" i="1"/>
  <c r="D72" i="1"/>
  <c r="S71" i="1"/>
  <c r="R71" i="1"/>
  <c r="Q71" i="1"/>
  <c r="P71" i="1"/>
  <c r="O71" i="1"/>
  <c r="N71" i="1"/>
  <c r="M71" i="1"/>
  <c r="L71" i="1"/>
  <c r="K71" i="1"/>
  <c r="J71" i="1"/>
  <c r="I71" i="1"/>
  <c r="H71" i="1"/>
  <c r="F71" i="1"/>
  <c r="E71" i="1"/>
  <c r="D71" i="1"/>
  <c r="S70" i="1"/>
  <c r="R70" i="1"/>
  <c r="Q70" i="1"/>
  <c r="P70" i="1"/>
  <c r="O70" i="1"/>
  <c r="N70" i="1"/>
  <c r="M70" i="1"/>
  <c r="L70" i="1"/>
  <c r="K70" i="1"/>
  <c r="J70" i="1"/>
  <c r="I70" i="1"/>
  <c r="H70" i="1"/>
  <c r="F70" i="1"/>
  <c r="E70" i="1"/>
  <c r="D70" i="1"/>
  <c r="S69" i="1"/>
  <c r="R69" i="1"/>
  <c r="Q69" i="1"/>
  <c r="P69" i="1"/>
  <c r="O69" i="1"/>
  <c r="N69" i="1"/>
  <c r="M69" i="1"/>
  <c r="L69" i="1"/>
  <c r="K69" i="1"/>
  <c r="J69" i="1"/>
  <c r="I69" i="1"/>
  <c r="H69" i="1"/>
  <c r="F69" i="1"/>
  <c r="E69" i="1"/>
  <c r="D69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S67" i="1"/>
  <c r="R67" i="1"/>
  <c r="Q67" i="1"/>
  <c r="P67" i="1"/>
  <c r="O67" i="1"/>
  <c r="N67" i="1"/>
  <c r="M67" i="1"/>
  <c r="L67" i="1"/>
  <c r="K67" i="1"/>
  <c r="J67" i="1"/>
  <c r="I67" i="1"/>
  <c r="H67" i="1"/>
  <c r="F67" i="1"/>
  <c r="E67" i="1"/>
  <c r="D67" i="1"/>
  <c r="S66" i="1"/>
  <c r="R66" i="1"/>
  <c r="Q66" i="1"/>
  <c r="P66" i="1"/>
  <c r="O66" i="1"/>
  <c r="N66" i="1"/>
  <c r="M66" i="1"/>
  <c r="L66" i="1"/>
  <c r="K66" i="1"/>
  <c r="J66" i="1"/>
  <c r="I66" i="1"/>
  <c r="H66" i="1"/>
  <c r="F66" i="1"/>
  <c r="E66" i="1"/>
  <c r="D66" i="1"/>
  <c r="S65" i="1"/>
  <c r="R65" i="1"/>
  <c r="Q65" i="1"/>
  <c r="P65" i="1"/>
  <c r="O65" i="1"/>
  <c r="N65" i="1"/>
  <c r="M65" i="1"/>
  <c r="L65" i="1"/>
  <c r="K65" i="1"/>
  <c r="J65" i="1"/>
  <c r="I65" i="1"/>
  <c r="H65" i="1"/>
  <c r="F65" i="1"/>
  <c r="E65" i="1"/>
  <c r="D65" i="1"/>
  <c r="S64" i="1"/>
  <c r="R64" i="1"/>
  <c r="Q64" i="1"/>
  <c r="P64" i="1"/>
  <c r="O64" i="1"/>
  <c r="N64" i="1"/>
  <c r="M64" i="1"/>
  <c r="L64" i="1"/>
  <c r="K64" i="1"/>
  <c r="J64" i="1"/>
  <c r="I64" i="1"/>
  <c r="H64" i="1"/>
  <c r="F64" i="1"/>
  <c r="E64" i="1"/>
  <c r="D64" i="1"/>
  <c r="S63" i="1"/>
  <c r="R63" i="1"/>
  <c r="Q63" i="1"/>
  <c r="P63" i="1"/>
  <c r="O63" i="1"/>
  <c r="N63" i="1"/>
  <c r="M63" i="1"/>
  <c r="L63" i="1"/>
  <c r="K63" i="1"/>
  <c r="J63" i="1"/>
  <c r="I63" i="1"/>
  <c r="H63" i="1"/>
  <c r="F63" i="1"/>
  <c r="E63" i="1"/>
  <c r="D63" i="1"/>
  <c r="S62" i="1"/>
  <c r="R62" i="1"/>
  <c r="Q62" i="1"/>
  <c r="P62" i="1"/>
  <c r="O62" i="1"/>
  <c r="N62" i="1"/>
  <c r="M62" i="1"/>
  <c r="L62" i="1"/>
  <c r="K62" i="1"/>
  <c r="J62" i="1"/>
  <c r="I62" i="1"/>
  <c r="H62" i="1"/>
  <c r="F62" i="1"/>
  <c r="E62" i="1"/>
  <c r="D62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S60" i="1"/>
  <c r="R60" i="1"/>
  <c r="Q60" i="1"/>
  <c r="P60" i="1"/>
  <c r="O60" i="1"/>
  <c r="N60" i="1"/>
  <c r="M60" i="1"/>
  <c r="L60" i="1"/>
  <c r="K60" i="1"/>
  <c r="J60" i="1"/>
  <c r="I60" i="1"/>
  <c r="H60" i="1"/>
  <c r="F60" i="1"/>
  <c r="E60" i="1"/>
  <c r="D60" i="1"/>
  <c r="S59" i="1"/>
  <c r="R59" i="1"/>
  <c r="Q59" i="1"/>
  <c r="P59" i="1"/>
  <c r="O59" i="1"/>
  <c r="N59" i="1"/>
  <c r="M59" i="1"/>
  <c r="L59" i="1"/>
  <c r="K59" i="1"/>
  <c r="J59" i="1"/>
  <c r="I59" i="1"/>
  <c r="H59" i="1"/>
  <c r="F59" i="1"/>
  <c r="E59" i="1"/>
  <c r="D59" i="1"/>
  <c r="S58" i="1"/>
  <c r="R58" i="1"/>
  <c r="Q58" i="1"/>
  <c r="P58" i="1"/>
  <c r="O58" i="1"/>
  <c r="N58" i="1"/>
  <c r="M58" i="1"/>
  <c r="L58" i="1"/>
  <c r="K58" i="1"/>
  <c r="J58" i="1"/>
  <c r="I58" i="1"/>
  <c r="H58" i="1"/>
  <c r="F58" i="1"/>
  <c r="E58" i="1"/>
  <c r="D58" i="1"/>
  <c r="S57" i="1"/>
  <c r="R57" i="1"/>
  <c r="Q57" i="1"/>
  <c r="P57" i="1"/>
  <c r="O57" i="1"/>
  <c r="N57" i="1"/>
  <c r="M57" i="1"/>
  <c r="L57" i="1"/>
  <c r="K57" i="1"/>
  <c r="J57" i="1"/>
  <c r="I57" i="1"/>
  <c r="H57" i="1"/>
  <c r="F57" i="1"/>
  <c r="E57" i="1"/>
  <c r="D57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D56" i="1"/>
  <c r="S55" i="1"/>
  <c r="R55" i="1"/>
  <c r="Q55" i="1"/>
  <c r="P55" i="1"/>
  <c r="O55" i="1"/>
  <c r="N55" i="1"/>
  <c r="M55" i="1"/>
  <c r="L55" i="1"/>
  <c r="K55" i="1"/>
  <c r="J55" i="1"/>
  <c r="I55" i="1"/>
  <c r="H55" i="1"/>
  <c r="F55" i="1"/>
  <c r="E55" i="1"/>
  <c r="D55" i="1"/>
  <c r="S54" i="1"/>
  <c r="R54" i="1"/>
  <c r="Q54" i="1"/>
  <c r="P54" i="1"/>
  <c r="O54" i="1"/>
  <c r="N54" i="1"/>
  <c r="M54" i="1"/>
  <c r="L54" i="1"/>
  <c r="K54" i="1"/>
  <c r="J54" i="1"/>
  <c r="I54" i="1"/>
  <c r="H54" i="1"/>
  <c r="F54" i="1"/>
  <c r="E54" i="1"/>
  <c r="D54" i="1"/>
  <c r="S53" i="1"/>
  <c r="R53" i="1"/>
  <c r="Q53" i="1"/>
  <c r="P53" i="1"/>
  <c r="O53" i="1"/>
  <c r="N53" i="1"/>
  <c r="M53" i="1"/>
  <c r="L53" i="1"/>
  <c r="K53" i="1"/>
  <c r="J53" i="1"/>
  <c r="I53" i="1"/>
  <c r="H53" i="1"/>
  <c r="F53" i="1"/>
  <c r="E53" i="1"/>
  <c r="D53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D51" i="1"/>
  <c r="S50" i="1"/>
  <c r="R50" i="1"/>
  <c r="Q50" i="1"/>
  <c r="P50" i="1"/>
  <c r="O50" i="1"/>
  <c r="N50" i="1"/>
  <c r="M50" i="1"/>
  <c r="L50" i="1"/>
  <c r="K50" i="1"/>
  <c r="J50" i="1"/>
  <c r="I50" i="1"/>
  <c r="H50" i="1"/>
  <c r="F50" i="1"/>
  <c r="E50" i="1"/>
  <c r="D50" i="1"/>
  <c r="S49" i="1"/>
  <c r="R49" i="1"/>
  <c r="Q49" i="1"/>
  <c r="P49" i="1"/>
  <c r="O49" i="1"/>
  <c r="N49" i="1"/>
  <c r="M49" i="1"/>
  <c r="L49" i="1"/>
  <c r="K49" i="1"/>
  <c r="J49" i="1"/>
  <c r="I49" i="1"/>
  <c r="H49" i="1"/>
  <c r="F49" i="1"/>
  <c r="E49" i="1"/>
  <c r="D49" i="1"/>
  <c r="S48" i="1"/>
  <c r="R48" i="1"/>
  <c r="Q48" i="1"/>
  <c r="P48" i="1"/>
  <c r="O48" i="1"/>
  <c r="N48" i="1"/>
  <c r="M48" i="1"/>
  <c r="L48" i="1"/>
  <c r="K48" i="1"/>
  <c r="J48" i="1"/>
  <c r="I48" i="1"/>
  <c r="H48" i="1"/>
  <c r="F48" i="1"/>
  <c r="E48" i="1"/>
  <c r="D48" i="1"/>
  <c r="S47" i="1"/>
  <c r="R47" i="1"/>
  <c r="Q47" i="1"/>
  <c r="P47" i="1"/>
  <c r="O47" i="1"/>
  <c r="N47" i="1"/>
  <c r="M47" i="1"/>
  <c r="L47" i="1"/>
  <c r="K47" i="1"/>
  <c r="J47" i="1"/>
  <c r="I47" i="1"/>
  <c r="H47" i="1"/>
  <c r="F47" i="1"/>
  <c r="E47" i="1"/>
  <c r="D47" i="1"/>
  <c r="S46" i="1"/>
  <c r="R46" i="1"/>
  <c r="Q46" i="1"/>
  <c r="P46" i="1"/>
  <c r="O46" i="1"/>
  <c r="N46" i="1"/>
  <c r="M46" i="1"/>
  <c r="L46" i="1"/>
  <c r="K46" i="1"/>
  <c r="J46" i="1"/>
  <c r="I46" i="1"/>
  <c r="H46" i="1"/>
  <c r="F46" i="1"/>
  <c r="E46" i="1"/>
  <c r="D46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D45" i="1"/>
  <c r="S43" i="1"/>
  <c r="R43" i="1"/>
  <c r="Q43" i="1"/>
  <c r="P43" i="1"/>
  <c r="O43" i="1"/>
  <c r="N43" i="1"/>
  <c r="M43" i="1"/>
  <c r="L43" i="1"/>
  <c r="K43" i="1"/>
  <c r="J43" i="1"/>
  <c r="I43" i="1"/>
  <c r="H43" i="1"/>
  <c r="F43" i="1"/>
  <c r="E43" i="1"/>
  <c r="D43" i="1"/>
  <c r="S42" i="1"/>
  <c r="R42" i="1"/>
  <c r="Q42" i="1"/>
  <c r="P42" i="1"/>
  <c r="O42" i="1"/>
  <c r="N42" i="1"/>
  <c r="M42" i="1"/>
  <c r="L42" i="1"/>
  <c r="K42" i="1"/>
  <c r="J42" i="1"/>
  <c r="I42" i="1"/>
  <c r="H42" i="1"/>
  <c r="F42" i="1"/>
  <c r="E42" i="1"/>
  <c r="D42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S40" i="1"/>
  <c r="R40" i="1"/>
  <c r="Q40" i="1"/>
  <c r="P40" i="1"/>
  <c r="O40" i="1"/>
  <c r="N40" i="1"/>
  <c r="M40" i="1"/>
  <c r="L40" i="1"/>
  <c r="K40" i="1"/>
  <c r="J40" i="1"/>
  <c r="I40" i="1"/>
  <c r="H40" i="1"/>
  <c r="F40" i="1"/>
  <c r="E40" i="1"/>
  <c r="D40" i="1"/>
  <c r="S39" i="1"/>
  <c r="R39" i="1"/>
  <c r="Q39" i="1"/>
  <c r="P39" i="1"/>
  <c r="O39" i="1"/>
  <c r="N39" i="1"/>
  <c r="M39" i="1"/>
  <c r="L39" i="1"/>
  <c r="K39" i="1"/>
  <c r="J39" i="1"/>
  <c r="I39" i="1"/>
  <c r="H39" i="1"/>
  <c r="F39" i="1"/>
  <c r="E39" i="1"/>
  <c r="D39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S37" i="1"/>
  <c r="R37" i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S36" i="1"/>
  <c r="R36" i="1"/>
  <c r="Q36" i="1"/>
  <c r="P36" i="1"/>
  <c r="O36" i="1"/>
  <c r="N36" i="1"/>
  <c r="M36" i="1"/>
  <c r="L36" i="1"/>
  <c r="K36" i="1"/>
  <c r="J36" i="1"/>
  <c r="I36" i="1"/>
  <c r="H36" i="1"/>
  <c r="F36" i="1"/>
  <c r="E36" i="1"/>
  <c r="D36" i="1"/>
  <c r="S35" i="1"/>
  <c r="R35" i="1"/>
  <c r="Q35" i="1"/>
  <c r="P35" i="1"/>
  <c r="O35" i="1"/>
  <c r="N35" i="1"/>
  <c r="M35" i="1"/>
  <c r="L35" i="1"/>
  <c r="K35" i="1"/>
  <c r="J35" i="1"/>
  <c r="I35" i="1"/>
  <c r="H35" i="1"/>
  <c r="F35" i="1"/>
  <c r="E35" i="1"/>
  <c r="D35" i="1"/>
  <c r="S34" i="1"/>
  <c r="R34" i="1"/>
  <c r="Q34" i="1"/>
  <c r="P34" i="1"/>
  <c r="O34" i="1"/>
  <c r="N34" i="1"/>
  <c r="M34" i="1"/>
  <c r="L34" i="1"/>
  <c r="K34" i="1"/>
  <c r="J34" i="1"/>
  <c r="I34" i="1"/>
  <c r="H34" i="1"/>
  <c r="F34" i="1"/>
  <c r="E34" i="1"/>
  <c r="D34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S32" i="1"/>
  <c r="R32" i="1"/>
  <c r="Q32" i="1"/>
  <c r="P32" i="1"/>
  <c r="O32" i="1"/>
  <c r="N32" i="1"/>
  <c r="M32" i="1"/>
  <c r="L32" i="1"/>
  <c r="K32" i="1"/>
  <c r="J32" i="1"/>
  <c r="I32" i="1"/>
  <c r="H32" i="1"/>
  <c r="F32" i="1"/>
  <c r="E32" i="1"/>
  <c r="D32" i="1"/>
  <c r="S31" i="1"/>
  <c r="R31" i="1"/>
  <c r="Q31" i="1"/>
  <c r="P31" i="1"/>
  <c r="O31" i="1"/>
  <c r="N31" i="1"/>
  <c r="M31" i="1"/>
  <c r="L31" i="1"/>
  <c r="K31" i="1"/>
  <c r="J31" i="1"/>
  <c r="I31" i="1"/>
  <c r="H31" i="1"/>
  <c r="F31" i="1"/>
  <c r="E31" i="1"/>
  <c r="D31" i="1"/>
  <c r="S30" i="1"/>
  <c r="R30" i="1"/>
  <c r="Q30" i="1"/>
  <c r="P30" i="1"/>
  <c r="O30" i="1"/>
  <c r="N30" i="1"/>
  <c r="M30" i="1"/>
  <c r="L30" i="1"/>
  <c r="K30" i="1"/>
  <c r="J30" i="1"/>
  <c r="I30" i="1"/>
  <c r="H30" i="1"/>
  <c r="F30" i="1"/>
  <c r="E30" i="1"/>
  <c r="D30" i="1"/>
  <c r="S29" i="1"/>
  <c r="R29" i="1"/>
  <c r="Q29" i="1"/>
  <c r="P29" i="1"/>
  <c r="O29" i="1"/>
  <c r="N29" i="1"/>
  <c r="M29" i="1"/>
  <c r="L29" i="1"/>
  <c r="K29" i="1"/>
  <c r="J29" i="1"/>
  <c r="I29" i="1"/>
  <c r="H29" i="1"/>
  <c r="F29" i="1"/>
  <c r="E29" i="1"/>
  <c r="D29" i="1"/>
  <c r="S28" i="1"/>
  <c r="R28" i="1"/>
  <c r="Q28" i="1"/>
  <c r="P28" i="1"/>
  <c r="O28" i="1"/>
  <c r="N28" i="1"/>
  <c r="M28" i="1"/>
  <c r="L28" i="1"/>
  <c r="K28" i="1"/>
  <c r="J28" i="1"/>
  <c r="I28" i="1"/>
  <c r="H28" i="1"/>
  <c r="F28" i="1"/>
  <c r="E28" i="1"/>
  <c r="D28" i="1"/>
  <c r="S27" i="1"/>
  <c r="R27" i="1"/>
  <c r="Q27" i="1"/>
  <c r="P27" i="1"/>
  <c r="O27" i="1"/>
  <c r="N27" i="1"/>
  <c r="M27" i="1"/>
  <c r="L27" i="1"/>
  <c r="K27" i="1"/>
  <c r="J27" i="1"/>
  <c r="I27" i="1"/>
  <c r="H27" i="1"/>
  <c r="F27" i="1"/>
  <c r="E27" i="1"/>
  <c r="D27" i="1"/>
  <c r="S26" i="1"/>
  <c r="R26" i="1"/>
  <c r="Q26" i="1"/>
  <c r="P26" i="1"/>
  <c r="O26" i="1"/>
  <c r="N26" i="1"/>
  <c r="M26" i="1"/>
  <c r="L26" i="1"/>
  <c r="K26" i="1"/>
  <c r="J26" i="1"/>
  <c r="I26" i="1"/>
  <c r="H26" i="1"/>
  <c r="F26" i="1"/>
  <c r="E26" i="1"/>
  <c r="D26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D25" i="1"/>
  <c r="S24" i="1"/>
  <c r="R24" i="1"/>
  <c r="Q24" i="1"/>
  <c r="P24" i="1"/>
  <c r="O24" i="1"/>
  <c r="N24" i="1"/>
  <c r="M24" i="1"/>
  <c r="L24" i="1"/>
  <c r="K24" i="1"/>
  <c r="J24" i="1"/>
  <c r="I24" i="1"/>
  <c r="H24" i="1"/>
  <c r="F24" i="1"/>
  <c r="E24" i="1"/>
  <c r="D24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D23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E22" i="1"/>
  <c r="D22" i="1"/>
  <c r="S21" i="1"/>
  <c r="R21" i="1"/>
  <c r="Q21" i="1"/>
  <c r="P21" i="1"/>
  <c r="O21" i="1"/>
  <c r="N21" i="1"/>
  <c r="M21" i="1"/>
  <c r="L21" i="1"/>
  <c r="K21" i="1"/>
  <c r="J21" i="1"/>
  <c r="I21" i="1"/>
  <c r="H21" i="1"/>
  <c r="F21" i="1"/>
  <c r="E21" i="1"/>
  <c r="D21" i="1"/>
  <c r="S20" i="1"/>
  <c r="R20" i="1"/>
  <c r="Q20" i="1"/>
  <c r="P20" i="1"/>
  <c r="O20" i="1"/>
  <c r="N20" i="1"/>
  <c r="M20" i="1"/>
  <c r="L20" i="1"/>
  <c r="K20" i="1"/>
  <c r="J20" i="1"/>
  <c r="I20" i="1"/>
  <c r="H20" i="1"/>
  <c r="F20" i="1"/>
  <c r="E20" i="1"/>
  <c r="D20" i="1"/>
  <c r="S19" i="1"/>
  <c r="R19" i="1"/>
  <c r="Q19" i="1"/>
  <c r="P19" i="1"/>
  <c r="O19" i="1"/>
  <c r="N19" i="1"/>
  <c r="M19" i="1"/>
  <c r="L19" i="1"/>
  <c r="K19" i="1"/>
  <c r="J19" i="1"/>
  <c r="I19" i="1"/>
  <c r="H19" i="1"/>
  <c r="F19" i="1"/>
  <c r="E19" i="1"/>
  <c r="D19" i="1"/>
  <c r="S18" i="1"/>
  <c r="R18" i="1"/>
  <c r="Q18" i="1"/>
  <c r="P18" i="1"/>
  <c r="O18" i="1"/>
  <c r="N18" i="1"/>
  <c r="M18" i="1"/>
  <c r="L18" i="1"/>
  <c r="K18" i="1"/>
  <c r="J18" i="1"/>
  <c r="I18" i="1"/>
  <c r="H18" i="1"/>
  <c r="F18" i="1"/>
  <c r="E18" i="1"/>
  <c r="D18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S16" i="1"/>
  <c r="R16" i="1"/>
  <c r="Q16" i="1"/>
  <c r="P16" i="1"/>
  <c r="O16" i="1"/>
  <c r="N16" i="1"/>
  <c r="M16" i="1"/>
  <c r="L16" i="1"/>
  <c r="K16" i="1"/>
  <c r="J16" i="1"/>
  <c r="I16" i="1"/>
  <c r="H16" i="1"/>
  <c r="F16" i="1"/>
  <c r="E16" i="1"/>
  <c r="D16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D15" i="1"/>
  <c r="S14" i="1"/>
  <c r="R14" i="1"/>
  <c r="Q14" i="1"/>
  <c r="P14" i="1"/>
  <c r="O14" i="1"/>
  <c r="N14" i="1"/>
  <c r="M14" i="1"/>
  <c r="L14" i="1"/>
  <c r="K14" i="1"/>
  <c r="J14" i="1"/>
  <c r="I14" i="1"/>
  <c r="H14" i="1"/>
  <c r="F14" i="1"/>
  <c r="E14" i="1"/>
  <c r="D14" i="1"/>
  <c r="S74" i="5"/>
  <c r="R74" i="5"/>
  <c r="Q74" i="5"/>
  <c r="P74" i="5"/>
  <c r="O74" i="5"/>
  <c r="N74" i="5"/>
  <c r="M74" i="5"/>
  <c r="L74" i="5"/>
  <c r="K74" i="5"/>
  <c r="J74" i="5"/>
  <c r="I74" i="5"/>
  <c r="H74" i="5"/>
  <c r="F74" i="5"/>
  <c r="E74" i="5"/>
  <c r="D74" i="5"/>
  <c r="S73" i="5"/>
  <c r="R73" i="5"/>
  <c r="Q73" i="5"/>
  <c r="P73" i="5"/>
  <c r="O73" i="5"/>
  <c r="N73" i="5"/>
  <c r="M73" i="5"/>
  <c r="L73" i="5"/>
  <c r="K73" i="5"/>
  <c r="J73" i="5"/>
  <c r="I73" i="5"/>
  <c r="H73" i="5"/>
  <c r="F73" i="5"/>
  <c r="E73" i="5"/>
  <c r="D73" i="5"/>
  <c r="S72" i="5"/>
  <c r="R72" i="5"/>
  <c r="Q72" i="5"/>
  <c r="P72" i="5"/>
  <c r="O72" i="5"/>
  <c r="N72" i="5"/>
  <c r="M72" i="5"/>
  <c r="L72" i="5"/>
  <c r="K72" i="5"/>
  <c r="J72" i="5"/>
  <c r="I72" i="5"/>
  <c r="H72" i="5"/>
  <c r="F72" i="5"/>
  <c r="E72" i="5"/>
  <c r="D72" i="5"/>
  <c r="S71" i="5"/>
  <c r="R71" i="5"/>
  <c r="Q71" i="5"/>
  <c r="P71" i="5"/>
  <c r="O71" i="5"/>
  <c r="N71" i="5"/>
  <c r="M71" i="5"/>
  <c r="L71" i="5"/>
  <c r="K71" i="5"/>
  <c r="J71" i="5"/>
  <c r="I71" i="5"/>
  <c r="H71" i="5"/>
  <c r="F71" i="5"/>
  <c r="E71" i="5"/>
  <c r="D71" i="5"/>
  <c r="S70" i="5"/>
  <c r="R70" i="5"/>
  <c r="Q70" i="5"/>
  <c r="P70" i="5"/>
  <c r="O70" i="5"/>
  <c r="N70" i="5"/>
  <c r="M70" i="5"/>
  <c r="L70" i="5"/>
  <c r="K70" i="5"/>
  <c r="J70" i="5"/>
  <c r="I70" i="5"/>
  <c r="H70" i="5"/>
  <c r="F70" i="5"/>
  <c r="E70" i="5"/>
  <c r="D70" i="5"/>
  <c r="S69" i="5"/>
  <c r="R69" i="5"/>
  <c r="Q69" i="5"/>
  <c r="P69" i="5"/>
  <c r="O69" i="5"/>
  <c r="N69" i="5"/>
  <c r="M69" i="5"/>
  <c r="L69" i="5"/>
  <c r="K69" i="5"/>
  <c r="J69" i="5"/>
  <c r="I69" i="5"/>
  <c r="H69" i="5"/>
  <c r="F69" i="5"/>
  <c r="E69" i="5"/>
  <c r="D69" i="5"/>
  <c r="S68" i="5"/>
  <c r="R68" i="5"/>
  <c r="Q68" i="5"/>
  <c r="P68" i="5"/>
  <c r="O68" i="5"/>
  <c r="N68" i="5"/>
  <c r="M68" i="5"/>
  <c r="L68" i="5"/>
  <c r="K68" i="5"/>
  <c r="J68" i="5"/>
  <c r="I68" i="5"/>
  <c r="H68" i="5"/>
  <c r="F68" i="5"/>
  <c r="E68" i="5"/>
  <c r="D68" i="5"/>
  <c r="S67" i="5"/>
  <c r="R67" i="5"/>
  <c r="Q67" i="5"/>
  <c r="P67" i="5"/>
  <c r="O67" i="5"/>
  <c r="N67" i="5"/>
  <c r="M67" i="5"/>
  <c r="L67" i="5"/>
  <c r="K67" i="5"/>
  <c r="J67" i="5"/>
  <c r="I67" i="5"/>
  <c r="H67" i="5"/>
  <c r="F67" i="5"/>
  <c r="E67" i="5"/>
  <c r="D67" i="5"/>
  <c r="S66" i="5"/>
  <c r="R66" i="5"/>
  <c r="Q66" i="5"/>
  <c r="P66" i="5"/>
  <c r="O66" i="5"/>
  <c r="N66" i="5"/>
  <c r="M66" i="5"/>
  <c r="L66" i="5"/>
  <c r="K66" i="5"/>
  <c r="J66" i="5"/>
  <c r="I66" i="5"/>
  <c r="H66" i="5"/>
  <c r="F66" i="5"/>
  <c r="E66" i="5"/>
  <c r="D66" i="5"/>
  <c r="S65" i="5"/>
  <c r="R65" i="5"/>
  <c r="Q65" i="5"/>
  <c r="P65" i="5"/>
  <c r="O65" i="5"/>
  <c r="N65" i="5"/>
  <c r="M65" i="5"/>
  <c r="L65" i="5"/>
  <c r="K65" i="5"/>
  <c r="J65" i="5"/>
  <c r="I65" i="5"/>
  <c r="H65" i="5"/>
  <c r="F65" i="5"/>
  <c r="E65" i="5"/>
  <c r="D65" i="5"/>
  <c r="S64" i="5"/>
  <c r="R64" i="5"/>
  <c r="Q64" i="5"/>
  <c r="P64" i="5"/>
  <c r="O64" i="5"/>
  <c r="N64" i="5"/>
  <c r="M64" i="5"/>
  <c r="L64" i="5"/>
  <c r="K64" i="5"/>
  <c r="J64" i="5"/>
  <c r="I64" i="5"/>
  <c r="H64" i="5"/>
  <c r="F64" i="5"/>
  <c r="E64" i="5"/>
  <c r="D64" i="5"/>
  <c r="S63" i="5"/>
  <c r="R63" i="5"/>
  <c r="Q63" i="5"/>
  <c r="P63" i="5"/>
  <c r="O63" i="5"/>
  <c r="N63" i="5"/>
  <c r="M63" i="5"/>
  <c r="L63" i="5"/>
  <c r="K63" i="5"/>
  <c r="J63" i="5"/>
  <c r="I63" i="5"/>
  <c r="H63" i="5"/>
  <c r="F63" i="5"/>
  <c r="E63" i="5"/>
  <c r="D63" i="5"/>
  <c r="S62" i="5"/>
  <c r="R62" i="5"/>
  <c r="Q62" i="5"/>
  <c r="P62" i="5"/>
  <c r="O62" i="5"/>
  <c r="N62" i="5"/>
  <c r="M62" i="5"/>
  <c r="L62" i="5"/>
  <c r="K62" i="5"/>
  <c r="J62" i="5"/>
  <c r="I62" i="5"/>
  <c r="H62" i="5"/>
  <c r="F62" i="5"/>
  <c r="E62" i="5"/>
  <c r="D62" i="5"/>
  <c r="S61" i="5"/>
  <c r="R61" i="5"/>
  <c r="Q61" i="5"/>
  <c r="P61" i="5"/>
  <c r="O61" i="5"/>
  <c r="N61" i="5"/>
  <c r="M61" i="5"/>
  <c r="L61" i="5"/>
  <c r="K61" i="5"/>
  <c r="J61" i="5"/>
  <c r="I61" i="5"/>
  <c r="H61" i="5"/>
  <c r="F61" i="5"/>
  <c r="E61" i="5"/>
  <c r="D61" i="5"/>
  <c r="S60" i="5"/>
  <c r="R60" i="5"/>
  <c r="Q60" i="5"/>
  <c r="P60" i="5"/>
  <c r="O60" i="5"/>
  <c r="N60" i="5"/>
  <c r="M60" i="5"/>
  <c r="L60" i="5"/>
  <c r="K60" i="5"/>
  <c r="J60" i="5"/>
  <c r="I60" i="5"/>
  <c r="H60" i="5"/>
  <c r="F60" i="5"/>
  <c r="E60" i="5"/>
  <c r="D60" i="5"/>
  <c r="S59" i="5"/>
  <c r="R59" i="5"/>
  <c r="Q59" i="5"/>
  <c r="P59" i="5"/>
  <c r="O59" i="5"/>
  <c r="N59" i="5"/>
  <c r="M59" i="5"/>
  <c r="L59" i="5"/>
  <c r="K59" i="5"/>
  <c r="J59" i="5"/>
  <c r="I59" i="5"/>
  <c r="H59" i="5"/>
  <c r="F59" i="5"/>
  <c r="E59" i="5"/>
  <c r="D59" i="5"/>
  <c r="S58" i="5"/>
  <c r="R58" i="5"/>
  <c r="Q58" i="5"/>
  <c r="P58" i="5"/>
  <c r="O58" i="5"/>
  <c r="N58" i="5"/>
  <c r="M58" i="5"/>
  <c r="L58" i="5"/>
  <c r="K58" i="5"/>
  <c r="J58" i="5"/>
  <c r="I58" i="5"/>
  <c r="H58" i="5"/>
  <c r="F58" i="5"/>
  <c r="E58" i="5"/>
  <c r="D58" i="5"/>
  <c r="S57" i="5"/>
  <c r="R57" i="5"/>
  <c r="Q57" i="5"/>
  <c r="P57" i="5"/>
  <c r="O57" i="5"/>
  <c r="N57" i="5"/>
  <c r="M57" i="5"/>
  <c r="L57" i="5"/>
  <c r="K57" i="5"/>
  <c r="J57" i="5"/>
  <c r="I57" i="5"/>
  <c r="H57" i="5"/>
  <c r="F57" i="5"/>
  <c r="E57" i="5"/>
  <c r="D57" i="5"/>
  <c r="S56" i="5"/>
  <c r="R56" i="5"/>
  <c r="Q56" i="5"/>
  <c r="P56" i="5"/>
  <c r="O56" i="5"/>
  <c r="N56" i="5"/>
  <c r="M56" i="5"/>
  <c r="L56" i="5"/>
  <c r="K56" i="5"/>
  <c r="J56" i="5"/>
  <c r="I56" i="5"/>
  <c r="H56" i="5"/>
  <c r="F56" i="5"/>
  <c r="E56" i="5"/>
  <c r="D56" i="5"/>
  <c r="S55" i="5"/>
  <c r="R55" i="5"/>
  <c r="Q55" i="5"/>
  <c r="P55" i="5"/>
  <c r="O55" i="5"/>
  <c r="N55" i="5"/>
  <c r="M55" i="5"/>
  <c r="L55" i="5"/>
  <c r="K55" i="5"/>
  <c r="J55" i="5"/>
  <c r="I55" i="5"/>
  <c r="H55" i="5"/>
  <c r="F55" i="5"/>
  <c r="E55" i="5"/>
  <c r="D55" i="5"/>
  <c r="S54" i="5"/>
  <c r="R54" i="5"/>
  <c r="Q54" i="5"/>
  <c r="P54" i="5"/>
  <c r="O54" i="5"/>
  <c r="N54" i="5"/>
  <c r="M54" i="5"/>
  <c r="L54" i="5"/>
  <c r="K54" i="5"/>
  <c r="J54" i="5"/>
  <c r="I54" i="5"/>
  <c r="H54" i="5"/>
  <c r="F54" i="5"/>
  <c r="E54" i="5"/>
  <c r="D54" i="5"/>
  <c r="S53" i="5"/>
  <c r="R53" i="5"/>
  <c r="Q53" i="5"/>
  <c r="P53" i="5"/>
  <c r="O53" i="5"/>
  <c r="N53" i="5"/>
  <c r="M53" i="5"/>
  <c r="L53" i="5"/>
  <c r="K53" i="5"/>
  <c r="J53" i="5"/>
  <c r="I53" i="5"/>
  <c r="H53" i="5"/>
  <c r="F53" i="5"/>
  <c r="E53" i="5"/>
  <c r="D53" i="5"/>
  <c r="S52" i="5"/>
  <c r="R52" i="5"/>
  <c r="Q52" i="5"/>
  <c r="P52" i="5"/>
  <c r="O52" i="5"/>
  <c r="N52" i="5"/>
  <c r="M52" i="5"/>
  <c r="L52" i="5"/>
  <c r="K52" i="5"/>
  <c r="J52" i="5"/>
  <c r="I52" i="5"/>
  <c r="H52" i="5"/>
  <c r="F52" i="5"/>
  <c r="E52" i="5"/>
  <c r="D52" i="5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E51" i="5"/>
  <c r="D51" i="5"/>
  <c r="S50" i="5"/>
  <c r="R50" i="5"/>
  <c r="Q50" i="5"/>
  <c r="P50" i="5"/>
  <c r="O50" i="5"/>
  <c r="N50" i="5"/>
  <c r="M50" i="5"/>
  <c r="L50" i="5"/>
  <c r="K50" i="5"/>
  <c r="J50" i="5"/>
  <c r="I50" i="5"/>
  <c r="H50" i="5"/>
  <c r="F50" i="5"/>
  <c r="E50" i="5"/>
  <c r="D50" i="5"/>
  <c r="S49" i="5"/>
  <c r="R49" i="5"/>
  <c r="Q49" i="5"/>
  <c r="P49" i="5"/>
  <c r="O49" i="5"/>
  <c r="N49" i="5"/>
  <c r="M49" i="5"/>
  <c r="L49" i="5"/>
  <c r="K49" i="5"/>
  <c r="J49" i="5"/>
  <c r="I49" i="5"/>
  <c r="H49" i="5"/>
  <c r="F49" i="5"/>
  <c r="E49" i="5"/>
  <c r="D49" i="5"/>
  <c r="S48" i="5"/>
  <c r="R48" i="5"/>
  <c r="Q48" i="5"/>
  <c r="P48" i="5"/>
  <c r="O48" i="5"/>
  <c r="N48" i="5"/>
  <c r="M48" i="5"/>
  <c r="L48" i="5"/>
  <c r="K48" i="5"/>
  <c r="J48" i="5"/>
  <c r="I48" i="5"/>
  <c r="H48" i="5"/>
  <c r="F48" i="5"/>
  <c r="E48" i="5"/>
  <c r="D48" i="5"/>
  <c r="S47" i="5"/>
  <c r="R47" i="5"/>
  <c r="Q47" i="5"/>
  <c r="P47" i="5"/>
  <c r="O47" i="5"/>
  <c r="N47" i="5"/>
  <c r="M47" i="5"/>
  <c r="L47" i="5"/>
  <c r="K47" i="5"/>
  <c r="J47" i="5"/>
  <c r="I47" i="5"/>
  <c r="H47" i="5"/>
  <c r="F47" i="5"/>
  <c r="E47" i="5"/>
  <c r="D47" i="5"/>
  <c r="S46" i="5"/>
  <c r="R46" i="5"/>
  <c r="Q46" i="5"/>
  <c r="P46" i="5"/>
  <c r="O46" i="5"/>
  <c r="N46" i="5"/>
  <c r="M46" i="5"/>
  <c r="L46" i="5"/>
  <c r="K46" i="5"/>
  <c r="J46" i="5"/>
  <c r="I46" i="5"/>
  <c r="H46" i="5"/>
  <c r="F46" i="5"/>
  <c r="E46" i="5"/>
  <c r="D46" i="5"/>
  <c r="S45" i="5"/>
  <c r="R45" i="5"/>
  <c r="Q45" i="5"/>
  <c r="P45" i="5"/>
  <c r="O45" i="5"/>
  <c r="N45" i="5"/>
  <c r="M45" i="5"/>
  <c r="L45" i="5"/>
  <c r="K45" i="5"/>
  <c r="J45" i="5"/>
  <c r="I45" i="5"/>
  <c r="H45" i="5"/>
  <c r="F45" i="5"/>
  <c r="E45" i="5"/>
  <c r="D45" i="5"/>
  <c r="S43" i="5"/>
  <c r="R43" i="5"/>
  <c r="Q43" i="5"/>
  <c r="P43" i="5"/>
  <c r="O43" i="5"/>
  <c r="N43" i="5"/>
  <c r="M43" i="5"/>
  <c r="L43" i="5"/>
  <c r="K43" i="5"/>
  <c r="J43" i="5"/>
  <c r="I43" i="5"/>
  <c r="H43" i="5"/>
  <c r="F43" i="5"/>
  <c r="E43" i="5"/>
  <c r="D43" i="5"/>
  <c r="S42" i="5"/>
  <c r="R42" i="5"/>
  <c r="Q42" i="5"/>
  <c r="P42" i="5"/>
  <c r="O42" i="5"/>
  <c r="N42" i="5"/>
  <c r="M42" i="5"/>
  <c r="L42" i="5"/>
  <c r="K42" i="5"/>
  <c r="J42" i="5"/>
  <c r="I42" i="5"/>
  <c r="H42" i="5"/>
  <c r="F42" i="5"/>
  <c r="E42" i="5"/>
  <c r="D42" i="5"/>
  <c r="S41" i="5"/>
  <c r="R41" i="5"/>
  <c r="Q41" i="5"/>
  <c r="P41" i="5"/>
  <c r="O41" i="5"/>
  <c r="N41" i="5"/>
  <c r="M41" i="5"/>
  <c r="L41" i="5"/>
  <c r="K41" i="5"/>
  <c r="J41" i="5"/>
  <c r="I41" i="5"/>
  <c r="H41" i="5"/>
  <c r="F41" i="5"/>
  <c r="E41" i="5"/>
  <c r="D41" i="5"/>
  <c r="S40" i="5"/>
  <c r="R40" i="5"/>
  <c r="Q40" i="5"/>
  <c r="P40" i="5"/>
  <c r="O40" i="5"/>
  <c r="N40" i="5"/>
  <c r="M40" i="5"/>
  <c r="L40" i="5"/>
  <c r="K40" i="5"/>
  <c r="J40" i="5"/>
  <c r="I40" i="5"/>
  <c r="H40" i="5"/>
  <c r="F40" i="5"/>
  <c r="E40" i="5"/>
  <c r="D40" i="5"/>
  <c r="S39" i="5"/>
  <c r="R39" i="5"/>
  <c r="Q39" i="5"/>
  <c r="P39" i="5"/>
  <c r="O39" i="5"/>
  <c r="N39" i="5"/>
  <c r="M39" i="5"/>
  <c r="L39" i="5"/>
  <c r="K39" i="5"/>
  <c r="J39" i="5"/>
  <c r="I39" i="5"/>
  <c r="H39" i="5"/>
  <c r="F39" i="5"/>
  <c r="E39" i="5"/>
  <c r="D39" i="5"/>
  <c r="S38" i="5"/>
  <c r="R38" i="5"/>
  <c r="Q38" i="5"/>
  <c r="P38" i="5"/>
  <c r="O38" i="5"/>
  <c r="N38" i="5"/>
  <c r="M38" i="5"/>
  <c r="L38" i="5"/>
  <c r="K38" i="5"/>
  <c r="J38" i="5"/>
  <c r="I38" i="5"/>
  <c r="H38" i="5"/>
  <c r="F38" i="5"/>
  <c r="E38" i="5"/>
  <c r="D38" i="5"/>
  <c r="S37" i="5"/>
  <c r="R37" i="5"/>
  <c r="Q37" i="5"/>
  <c r="P37" i="5"/>
  <c r="O37" i="5"/>
  <c r="N37" i="5"/>
  <c r="M37" i="5"/>
  <c r="L37" i="5"/>
  <c r="K37" i="5"/>
  <c r="J37" i="5"/>
  <c r="I37" i="5"/>
  <c r="H37" i="5"/>
  <c r="F37" i="5"/>
  <c r="E37" i="5"/>
  <c r="D37" i="5"/>
  <c r="S36" i="5"/>
  <c r="R36" i="5"/>
  <c r="Q36" i="5"/>
  <c r="P36" i="5"/>
  <c r="O36" i="5"/>
  <c r="N36" i="5"/>
  <c r="M36" i="5"/>
  <c r="L36" i="5"/>
  <c r="K36" i="5"/>
  <c r="J36" i="5"/>
  <c r="I36" i="5"/>
  <c r="H36" i="5"/>
  <c r="F36" i="5"/>
  <c r="E36" i="5"/>
  <c r="D36" i="5"/>
  <c r="S35" i="5"/>
  <c r="R35" i="5"/>
  <c r="Q35" i="5"/>
  <c r="P35" i="5"/>
  <c r="O35" i="5"/>
  <c r="N35" i="5"/>
  <c r="M35" i="5"/>
  <c r="L35" i="5"/>
  <c r="K35" i="5"/>
  <c r="J35" i="5"/>
  <c r="I35" i="5"/>
  <c r="H35" i="5"/>
  <c r="F35" i="5"/>
  <c r="E35" i="5"/>
  <c r="D35" i="5"/>
  <c r="S34" i="5"/>
  <c r="R34" i="5"/>
  <c r="Q34" i="5"/>
  <c r="P34" i="5"/>
  <c r="O34" i="5"/>
  <c r="N34" i="5"/>
  <c r="M34" i="5"/>
  <c r="L34" i="5"/>
  <c r="K34" i="5"/>
  <c r="J34" i="5"/>
  <c r="I34" i="5"/>
  <c r="H34" i="5"/>
  <c r="F34" i="5"/>
  <c r="E34" i="5"/>
  <c r="D34" i="5"/>
  <c r="S33" i="5"/>
  <c r="R33" i="5"/>
  <c r="Q33" i="5"/>
  <c r="P33" i="5"/>
  <c r="O33" i="5"/>
  <c r="N33" i="5"/>
  <c r="M33" i="5"/>
  <c r="L33" i="5"/>
  <c r="K33" i="5"/>
  <c r="J33" i="5"/>
  <c r="I33" i="5"/>
  <c r="H33" i="5"/>
  <c r="F33" i="5"/>
  <c r="E33" i="5"/>
  <c r="D33" i="5"/>
  <c r="S32" i="5"/>
  <c r="R32" i="5"/>
  <c r="Q32" i="5"/>
  <c r="P32" i="5"/>
  <c r="O32" i="5"/>
  <c r="N32" i="5"/>
  <c r="M32" i="5"/>
  <c r="L32" i="5"/>
  <c r="K32" i="5"/>
  <c r="J32" i="5"/>
  <c r="I32" i="5"/>
  <c r="H32" i="5"/>
  <c r="F32" i="5"/>
  <c r="E32" i="5"/>
  <c r="D32" i="5"/>
  <c r="S31" i="5"/>
  <c r="R31" i="5"/>
  <c r="Q31" i="5"/>
  <c r="P31" i="5"/>
  <c r="O31" i="5"/>
  <c r="N31" i="5"/>
  <c r="M31" i="5"/>
  <c r="L31" i="5"/>
  <c r="K31" i="5"/>
  <c r="J31" i="5"/>
  <c r="I31" i="5"/>
  <c r="H31" i="5"/>
  <c r="F31" i="5"/>
  <c r="E31" i="5"/>
  <c r="D31" i="5"/>
  <c r="S30" i="5"/>
  <c r="R30" i="5"/>
  <c r="Q30" i="5"/>
  <c r="P30" i="5"/>
  <c r="O30" i="5"/>
  <c r="N30" i="5"/>
  <c r="M30" i="5"/>
  <c r="L30" i="5"/>
  <c r="K30" i="5"/>
  <c r="J30" i="5"/>
  <c r="I30" i="5"/>
  <c r="H30" i="5"/>
  <c r="F30" i="5"/>
  <c r="E30" i="5"/>
  <c r="D30" i="5"/>
  <c r="S29" i="5"/>
  <c r="R29" i="5"/>
  <c r="Q29" i="5"/>
  <c r="P29" i="5"/>
  <c r="O29" i="5"/>
  <c r="N29" i="5"/>
  <c r="M29" i="5"/>
  <c r="L29" i="5"/>
  <c r="K29" i="5"/>
  <c r="J29" i="5"/>
  <c r="I29" i="5"/>
  <c r="H29" i="5"/>
  <c r="F29" i="5"/>
  <c r="E29" i="5"/>
  <c r="D29" i="5"/>
  <c r="S28" i="5"/>
  <c r="R28" i="5"/>
  <c r="Q28" i="5"/>
  <c r="P28" i="5"/>
  <c r="O28" i="5"/>
  <c r="N28" i="5"/>
  <c r="M28" i="5"/>
  <c r="L28" i="5"/>
  <c r="K28" i="5"/>
  <c r="J28" i="5"/>
  <c r="I28" i="5"/>
  <c r="H28" i="5"/>
  <c r="F28" i="5"/>
  <c r="E28" i="5"/>
  <c r="D28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/>
  <c r="E27" i="5"/>
  <c r="D27" i="5"/>
  <c r="S26" i="5"/>
  <c r="R26" i="5"/>
  <c r="Q26" i="5"/>
  <c r="P26" i="5"/>
  <c r="O26" i="5"/>
  <c r="N26" i="5"/>
  <c r="M26" i="5"/>
  <c r="L26" i="5"/>
  <c r="K26" i="5"/>
  <c r="J26" i="5"/>
  <c r="I26" i="5"/>
  <c r="H26" i="5"/>
  <c r="F26" i="5"/>
  <c r="E26" i="5"/>
  <c r="D26" i="5"/>
  <c r="S25" i="5"/>
  <c r="R25" i="5"/>
  <c r="Q25" i="5"/>
  <c r="P25" i="5"/>
  <c r="O25" i="5"/>
  <c r="N25" i="5"/>
  <c r="M25" i="5"/>
  <c r="L25" i="5"/>
  <c r="K25" i="5"/>
  <c r="J25" i="5"/>
  <c r="I25" i="5"/>
  <c r="H25" i="5"/>
  <c r="F25" i="5"/>
  <c r="E25" i="5"/>
  <c r="D25" i="5"/>
  <c r="S24" i="5"/>
  <c r="R24" i="5"/>
  <c r="Q24" i="5"/>
  <c r="P24" i="5"/>
  <c r="O24" i="5"/>
  <c r="N24" i="5"/>
  <c r="M24" i="5"/>
  <c r="L24" i="5"/>
  <c r="K24" i="5"/>
  <c r="J24" i="5"/>
  <c r="I24" i="5"/>
  <c r="H24" i="5"/>
  <c r="F24" i="5"/>
  <c r="E24" i="5"/>
  <c r="D24" i="5"/>
  <c r="S23" i="5"/>
  <c r="R23" i="5"/>
  <c r="Q23" i="5"/>
  <c r="P23" i="5"/>
  <c r="O23" i="5"/>
  <c r="N23" i="5"/>
  <c r="M23" i="5"/>
  <c r="L23" i="5"/>
  <c r="K23" i="5"/>
  <c r="J23" i="5"/>
  <c r="I23" i="5"/>
  <c r="H23" i="5"/>
  <c r="F23" i="5"/>
  <c r="E23" i="5"/>
  <c r="D23" i="5"/>
  <c r="S22" i="5"/>
  <c r="R22" i="5"/>
  <c r="Q22" i="5"/>
  <c r="P22" i="5"/>
  <c r="O22" i="5"/>
  <c r="N22" i="5"/>
  <c r="M22" i="5"/>
  <c r="L22" i="5"/>
  <c r="K22" i="5"/>
  <c r="J22" i="5"/>
  <c r="I22" i="5"/>
  <c r="H22" i="5"/>
  <c r="F22" i="5"/>
  <c r="E22" i="5"/>
  <c r="D22" i="5"/>
  <c r="S21" i="5"/>
  <c r="R21" i="5"/>
  <c r="Q21" i="5"/>
  <c r="P21" i="5"/>
  <c r="O21" i="5"/>
  <c r="N21" i="5"/>
  <c r="M21" i="5"/>
  <c r="L21" i="5"/>
  <c r="K21" i="5"/>
  <c r="J21" i="5"/>
  <c r="I21" i="5"/>
  <c r="H21" i="5"/>
  <c r="F21" i="5"/>
  <c r="E21" i="5"/>
  <c r="D21" i="5"/>
  <c r="S20" i="5"/>
  <c r="R20" i="5"/>
  <c r="Q20" i="5"/>
  <c r="P20" i="5"/>
  <c r="O20" i="5"/>
  <c r="N20" i="5"/>
  <c r="M20" i="5"/>
  <c r="L20" i="5"/>
  <c r="K20" i="5"/>
  <c r="J20" i="5"/>
  <c r="I20" i="5"/>
  <c r="H20" i="5"/>
  <c r="F20" i="5"/>
  <c r="E20" i="5"/>
  <c r="D20" i="5"/>
  <c r="S19" i="5"/>
  <c r="R19" i="5"/>
  <c r="Q19" i="5"/>
  <c r="P19" i="5"/>
  <c r="O19" i="5"/>
  <c r="N19" i="5"/>
  <c r="M19" i="5"/>
  <c r="L19" i="5"/>
  <c r="K19" i="5"/>
  <c r="J19" i="5"/>
  <c r="I19" i="5"/>
  <c r="H19" i="5"/>
  <c r="F19" i="5"/>
  <c r="E19" i="5"/>
  <c r="D19" i="5"/>
  <c r="M18" i="5"/>
  <c r="L18" i="5"/>
  <c r="K18" i="5"/>
  <c r="J18" i="5"/>
  <c r="I18" i="5"/>
  <c r="H18" i="5"/>
  <c r="S18" i="5"/>
  <c r="R18" i="5"/>
  <c r="Q18" i="5"/>
  <c r="P18" i="5"/>
  <c r="O18" i="5"/>
  <c r="N18" i="5"/>
  <c r="F18" i="5"/>
  <c r="E18" i="5"/>
  <c r="D18" i="5"/>
  <c r="S17" i="5"/>
  <c r="R17" i="5"/>
  <c r="Q17" i="5"/>
  <c r="P17" i="5"/>
  <c r="O17" i="5"/>
  <c r="N17" i="5"/>
  <c r="M17" i="5"/>
  <c r="L17" i="5"/>
  <c r="K17" i="5"/>
  <c r="J17" i="5"/>
  <c r="I17" i="5"/>
  <c r="H17" i="5"/>
  <c r="F17" i="5"/>
  <c r="E17" i="5"/>
  <c r="D17" i="5"/>
  <c r="S16" i="5"/>
  <c r="R16" i="5"/>
  <c r="Q16" i="5"/>
  <c r="P16" i="5"/>
  <c r="O16" i="5"/>
  <c r="N16" i="5"/>
  <c r="M16" i="5"/>
  <c r="L16" i="5"/>
  <c r="K16" i="5"/>
  <c r="J16" i="5"/>
  <c r="I16" i="5"/>
  <c r="H16" i="5"/>
  <c r="F16" i="5"/>
  <c r="E16" i="5"/>
  <c r="D16" i="5"/>
  <c r="D15" i="5"/>
  <c r="E15" i="5"/>
  <c r="F15" i="5"/>
  <c r="H15" i="5"/>
  <c r="I15" i="5"/>
  <c r="J15" i="5"/>
  <c r="K15" i="5"/>
  <c r="L15" i="5"/>
  <c r="M15" i="5"/>
  <c r="N15" i="5"/>
  <c r="O15" i="5"/>
  <c r="P15" i="5"/>
  <c r="Q15" i="5"/>
  <c r="R15" i="5"/>
  <c r="S15" i="5"/>
  <c r="R14" i="5"/>
  <c r="Q14" i="5"/>
  <c r="P14" i="5"/>
  <c r="O14" i="5"/>
  <c r="N14" i="5"/>
  <c r="M14" i="5"/>
  <c r="L14" i="5"/>
  <c r="K14" i="5"/>
  <c r="J14" i="5"/>
  <c r="I14" i="5"/>
  <c r="H14" i="5"/>
  <c r="S14" i="5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M42" i="7" s="1"/>
  <c r="AJ20" i="1"/>
  <c r="AJ19" i="1"/>
  <c r="AJ18" i="1"/>
  <c r="M7" i="7" s="1"/>
  <c r="AJ17" i="1"/>
  <c r="M6" i="7" s="1"/>
  <c r="AJ16" i="1"/>
  <c r="M5" i="7" s="1"/>
  <c r="AJ14" i="1"/>
  <c r="M3" i="7" s="1"/>
  <c r="AJ15" i="1"/>
  <c r="M4" i="7" s="1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I42" i="7" s="1"/>
  <c r="I40" i="7"/>
  <c r="AC52" i="5"/>
  <c r="AC51" i="5"/>
  <c r="AC50" i="5"/>
  <c r="AC49" i="5"/>
  <c r="AC48" i="5"/>
  <c r="AC47" i="5"/>
  <c r="AC46" i="5"/>
  <c r="AC45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I7" i="7" s="1"/>
  <c r="AC17" i="5"/>
  <c r="I6" i="7" s="1"/>
  <c r="AC16" i="5"/>
  <c r="I5" i="7" s="1"/>
  <c r="AC15" i="5"/>
  <c r="I4" i="7" s="1"/>
  <c r="AC14" i="5"/>
  <c r="I3" i="7" s="1"/>
  <c r="AI39" i="1"/>
  <c r="AI34" i="1"/>
  <c r="AI29" i="1"/>
  <c r="AI24" i="1"/>
  <c r="AI19" i="1"/>
  <c r="AI14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N42" i="7" s="1"/>
  <c r="AK20" i="1"/>
  <c r="AK19" i="1"/>
  <c r="AK18" i="1"/>
  <c r="AK17" i="1"/>
  <c r="AK16" i="1"/>
  <c r="AK15" i="1"/>
  <c r="AK14" i="1"/>
  <c r="N3" i="7" s="1"/>
  <c r="AB39" i="5"/>
  <c r="AB34" i="5"/>
  <c r="AB29" i="5"/>
  <c r="AB24" i="5"/>
  <c r="AB19" i="5"/>
  <c r="AB14" i="5"/>
  <c r="E3" i="9" s="1"/>
</calcChain>
</file>

<file path=xl/sharedStrings.xml><?xml version="1.0" encoding="utf-8"?>
<sst xmlns="http://schemas.openxmlformats.org/spreadsheetml/2006/main" count="437" uniqueCount="106">
  <si>
    <t>NRA Collegiate Programs Department</t>
  </si>
  <si>
    <t>Last Name</t>
  </si>
  <si>
    <t>First Name</t>
  </si>
  <si>
    <t>M.I.</t>
  </si>
  <si>
    <t>Member #</t>
  </si>
  <si>
    <t>NRA Individual</t>
  </si>
  <si>
    <t>School Name</t>
  </si>
  <si>
    <t>Total</t>
  </si>
  <si>
    <t>Score</t>
  </si>
  <si>
    <t>Kneeling</t>
  </si>
  <si>
    <t>Prone</t>
  </si>
  <si>
    <t>Standing</t>
  </si>
  <si>
    <t>1st 10</t>
  </si>
  <si>
    <t>2nd 10</t>
  </si>
  <si>
    <t>Permanent Home Address</t>
  </si>
  <si>
    <t>Street Address</t>
  </si>
  <si>
    <t>City</t>
  </si>
  <si>
    <t>State</t>
  </si>
  <si>
    <t>Zip</t>
  </si>
  <si>
    <t>Personal</t>
  </si>
  <si>
    <t>Phone</t>
  </si>
  <si>
    <t>Year in</t>
  </si>
  <si>
    <t>School</t>
  </si>
  <si>
    <t>Initial Full-time</t>
  </si>
  <si>
    <t>Enrollment</t>
  </si>
  <si>
    <t>Month/Year of</t>
  </si>
  <si>
    <t>1st, 2nd, etc</t>
  </si>
  <si>
    <t>SMALLBORE RIFLE</t>
  </si>
  <si>
    <t>Sectional Date:</t>
  </si>
  <si>
    <t>Sectional Location:</t>
  </si>
  <si>
    <t>Team 2</t>
  </si>
  <si>
    <t>Team 1</t>
  </si>
  <si>
    <t>Team 3</t>
  </si>
  <si>
    <t>Team 4</t>
  </si>
  <si>
    <t>Team 5</t>
  </si>
  <si>
    <t>Team 6</t>
  </si>
  <si>
    <t>Team</t>
  </si>
  <si>
    <t>TEAM ENTRIES</t>
  </si>
  <si>
    <t>2nd</t>
  </si>
  <si>
    <t>NCAA</t>
  </si>
  <si>
    <t>Ind. entry only</t>
  </si>
  <si>
    <t>AIR RIFLE</t>
  </si>
  <si>
    <t>Air Rifle 10 shot series, with inner tens</t>
  </si>
  <si>
    <t>3rd 10</t>
  </si>
  <si>
    <t>4th 10</t>
  </si>
  <si>
    <t>5th 10</t>
  </si>
  <si>
    <t>6th 10</t>
  </si>
  <si>
    <t>Ind.</t>
  </si>
  <si>
    <t>In'r 10s</t>
  </si>
  <si>
    <t xml:space="preserve">Total </t>
  </si>
  <si>
    <t>Enter 10 shot series with inner tens scored on paper targets or center shots from EST. Enter team members top down, from highest to lowest score.</t>
  </si>
  <si>
    <t>"NCAA" or,</t>
  </si>
  <si>
    <t>College "Club"</t>
  </si>
  <si>
    <t>If ROTC</t>
  </si>
  <si>
    <t>enter "ROTC"</t>
  </si>
  <si>
    <t>ROTC</t>
  </si>
  <si>
    <t>E-mail Address</t>
  </si>
  <si>
    <t>INDIVIDUALS - NOT ON A TEAM</t>
  </si>
  <si>
    <t>x x x x</t>
  </si>
  <si>
    <t>Competitor</t>
  </si>
  <si>
    <t>Number</t>
  </si>
  <si>
    <t>E-Mail Address</t>
  </si>
  <si>
    <t>4th</t>
  </si>
  <si>
    <t xml:space="preserve">Competitor </t>
  </si>
  <si>
    <t>Tournament</t>
  </si>
  <si>
    <t>ID #</t>
  </si>
  <si>
    <t>NRA Sect.</t>
  </si>
  <si>
    <t>Club</t>
  </si>
  <si>
    <t>1st</t>
  </si>
  <si>
    <t>3rd</t>
  </si>
  <si>
    <t>5th</t>
  </si>
  <si>
    <t>Grad</t>
  </si>
  <si>
    <t>Team Only</t>
  </si>
  <si>
    <t>Team &amp; Ind</t>
  </si>
  <si>
    <t>Ind. Only</t>
  </si>
  <si>
    <t>Team &amp; Ind.,</t>
  </si>
  <si>
    <t>Ind. Only or</t>
  </si>
  <si>
    <t>Input this</t>
  </si>
  <si>
    <t>information</t>
  </si>
  <si>
    <t>on the page</t>
  </si>
  <si>
    <t>for each event,</t>
  </si>
  <si>
    <t>smallbore &amp;</t>
  </si>
  <si>
    <t>air rifle</t>
  </si>
  <si>
    <t>Mo./Yr (xx/20xx)</t>
  </si>
  <si>
    <t>If exists</t>
  </si>
  <si>
    <t>NRA Sectional ID #</t>
  </si>
  <si>
    <t>X</t>
  </si>
  <si>
    <t>RIFLE COMPETITOR INFORMATION</t>
  </si>
  <si>
    <t>Last</t>
  </si>
  <si>
    <t>First</t>
  </si>
  <si>
    <t>NRA #</t>
  </si>
  <si>
    <t>Smallbore</t>
  </si>
  <si>
    <t>Air Rifle</t>
  </si>
  <si>
    <t>Sect #</t>
  </si>
  <si>
    <t>AR Inner 10</t>
  </si>
  <si>
    <t>Stand</t>
  </si>
  <si>
    <t>Kneel</t>
  </si>
  <si>
    <t>NCAA/Club</t>
  </si>
  <si>
    <t>Comp #</t>
  </si>
  <si>
    <t>Enter integer 10 shot scores, no x's. Team score is computed (top 4 of 5 (or 4 only)).</t>
  </si>
  <si>
    <t>Team score is calculated as the total of high four of five shooters, or the total of a team of four only. Total inner tens for team is not needed.</t>
  </si>
  <si>
    <t>SMALLBORE</t>
  </si>
  <si>
    <t>Air</t>
  </si>
  <si>
    <t>Rifle Event</t>
  </si>
  <si>
    <r>
      <rPr>
        <b/>
        <u/>
        <sz val="10"/>
        <color theme="1"/>
        <rFont val="Arial"/>
        <family val="2"/>
      </rPr>
      <t>Permanent</t>
    </r>
    <r>
      <rPr>
        <u/>
        <sz val="10"/>
        <color theme="1"/>
        <rFont val="Arial"/>
        <family val="2"/>
      </rPr>
      <t xml:space="preserve"> Home Address</t>
    </r>
  </si>
  <si>
    <t>2020 Intercollegiate Sectional Report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</si>
</sst>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165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Protection="1">
      <protection locked="0"/>
    </xf>
    <xf numFmtId="49" fontId="5" fillId="0" borderId="0" xfId="1" applyNumberFormat="1" applyFont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65" fontId="5" fillId="0" borderId="21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1" fontId="5" fillId="2" borderId="7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5" fontId="5" fillId="2" borderId="8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4" fontId="5" fillId="2" borderId="8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7" borderId="0" xfId="0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7" borderId="0" xfId="0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0" fillId="7" borderId="0" xfId="0" applyFill="1" applyAlignment="1">
      <alignment horizontal="center" vertical="center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49" fontId="7" fillId="0" borderId="3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left" vertical="center"/>
    </xf>
    <xf numFmtId="0" fontId="8" fillId="0" borderId="0" xfId="0" applyFont="1" applyAlignment="1">
      <alignment vertical="center"/>
    </xf>
    <xf numFmtId="0" fontId="7" fillId="4" borderId="0" xfId="0" applyFont="1" applyFill="1" applyAlignment="1" applyProtection="1">
      <alignment vertical="center"/>
    </xf>
    <xf numFmtId="49" fontId="5" fillId="0" borderId="3" xfId="0" applyNumberFormat="1" applyFon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/>
    </xf>
    <xf numFmtId="0" fontId="5" fillId="0" borderId="25" xfId="0" applyNumberFormat="1" applyFont="1" applyBorder="1" applyAlignment="1" applyProtection="1">
      <alignment horizontal="left" vertical="center"/>
    </xf>
    <xf numFmtId="0" fontId="0" fillId="0" borderId="26" xfId="0" applyNumberFormat="1" applyBorder="1" applyAlignment="1" applyProtection="1">
      <alignment horizontal="left" vertical="center"/>
    </xf>
    <xf numFmtId="0" fontId="5" fillId="0" borderId="16" xfId="0" applyNumberFormat="1" applyFont="1" applyBorder="1" applyAlignment="1" applyProtection="1">
      <alignment horizontal="left" vertical="center"/>
    </xf>
    <xf numFmtId="0" fontId="0" fillId="0" borderId="18" xfId="0" applyNumberFormat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5" fillId="0" borderId="25" xfId="0" applyNumberFormat="1" applyFont="1" applyBorder="1" applyAlignment="1" applyProtection="1">
      <alignment horizontal="left" vertical="center"/>
    </xf>
    <xf numFmtId="49" fontId="5" fillId="0" borderId="26" xfId="0" applyNumberFormat="1" applyFont="1" applyBorder="1" applyAlignment="1" applyProtection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</xf>
    <xf numFmtId="49" fontId="5" fillId="0" borderId="18" xfId="0" applyNumberFormat="1" applyFont="1" applyBorder="1" applyAlignment="1" applyProtection="1">
      <alignment horizontal="left" vertical="center"/>
    </xf>
  </cellXfs>
  <cellStyles count="1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Croft/Downloads/2018%20NRA%20Collegiate%20Pistol%20%20Sectional%20Score%20Report%20Form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ree"/>
      <sheetName val="Standard"/>
      <sheetName val="OpenAir"/>
      <sheetName val="WSport"/>
      <sheetName val="WAir"/>
      <sheetName val="MensSport"/>
      <sheetName val="Mens40ShotAir"/>
      <sheetName val="Ind Summary"/>
      <sheetName val="Team Summary"/>
    </sheetNames>
    <sheetDataSet>
      <sheetData sheetId="0"/>
      <sheetData sheetId="1">
        <row r="14">
          <cell r="K14" t="e">
            <v>#N/A</v>
          </cell>
        </row>
        <row r="18">
          <cell r="K18" t="e">
            <v>#N/A</v>
          </cell>
        </row>
        <row r="22">
          <cell r="K22" t="e">
            <v>#N/A</v>
          </cell>
        </row>
        <row r="26">
          <cell r="K26" t="e">
            <v>#N/A</v>
          </cell>
        </row>
        <row r="30">
          <cell r="K30" t="e">
            <v>#N/A</v>
          </cell>
        </row>
        <row r="34">
          <cell r="K34" t="e">
            <v>#N/A</v>
          </cell>
        </row>
      </sheetData>
      <sheetData sheetId="2">
        <row r="14">
          <cell r="K14" t="e">
            <v>#N/A</v>
          </cell>
        </row>
        <row r="18">
          <cell r="K18" t="e">
            <v>#N/A</v>
          </cell>
        </row>
        <row r="22">
          <cell r="K22" t="e">
            <v>#N/A</v>
          </cell>
        </row>
        <row r="26">
          <cell r="K26" t="e">
            <v>#N/A</v>
          </cell>
        </row>
        <row r="30">
          <cell r="K30" t="e">
            <v>#N/A</v>
          </cell>
        </row>
        <row r="34">
          <cell r="K34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2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D3" sqref="D3:F3"/>
    </sheetView>
  </sheetViews>
  <sheetFormatPr defaultColWidth="10.85546875" defaultRowHeight="15" x14ac:dyDescent="0.25"/>
  <cols>
    <col min="1" max="1" width="11.28515625" style="42" customWidth="1"/>
    <col min="2" max="2" width="10.7109375" style="135" customWidth="1"/>
    <col min="3" max="4" width="17.7109375" style="8" customWidth="1"/>
    <col min="5" max="5" width="6.7109375" style="7" customWidth="1"/>
    <col min="6" max="7" width="13.7109375" style="7" customWidth="1"/>
    <col min="8" max="9" width="14.7109375" style="7" customWidth="1"/>
    <col min="10" max="10" width="25.7109375" style="8" customWidth="1"/>
    <col min="11" max="11" width="12.7109375" style="7" customWidth="1"/>
    <col min="12" max="12" width="11.7109375" style="7" customWidth="1"/>
    <col min="13" max="13" width="35.7109375" style="8" customWidth="1"/>
    <col min="14" max="14" width="25.7109375" style="8" customWidth="1"/>
    <col min="15" max="15" width="7.7109375" style="7" customWidth="1"/>
    <col min="16" max="16" width="8.7109375" style="9" customWidth="1"/>
    <col min="17" max="17" width="35.7109375" style="44" customWidth="1"/>
    <col min="18" max="18" width="13.28515625" style="7" customWidth="1"/>
  </cols>
  <sheetData>
    <row r="1" spans="1:37" ht="20.100000000000001" customHeight="1" x14ac:dyDescent="0.25"/>
    <row r="2" spans="1:37" ht="20.100000000000001" customHeight="1" x14ac:dyDescent="0.25">
      <c r="A2" s="7"/>
      <c r="C2" s="7"/>
      <c r="D2" s="228" t="s">
        <v>0</v>
      </c>
      <c r="E2" s="228"/>
      <c r="F2" s="228"/>
      <c r="J2" s="48"/>
      <c r="K2" s="10"/>
      <c r="M2" s="7"/>
      <c r="O2" s="8"/>
      <c r="P2" s="7"/>
      <c r="Q2" s="9"/>
      <c r="R2" s="8"/>
      <c r="S2" s="7"/>
      <c r="T2" s="8"/>
      <c r="U2" s="8"/>
      <c r="V2" s="8"/>
      <c r="W2" s="8"/>
      <c r="X2" s="8"/>
      <c r="Y2" s="8"/>
      <c r="Z2" s="8"/>
      <c r="AA2" s="8"/>
      <c r="AB2" s="7"/>
      <c r="AC2" s="8"/>
      <c r="AD2" s="8"/>
      <c r="AE2" s="8"/>
      <c r="AF2" s="2"/>
      <c r="AG2" s="2"/>
      <c r="AH2" s="2"/>
      <c r="AI2" s="2"/>
      <c r="AJ2" s="2"/>
      <c r="AK2" s="1"/>
    </row>
    <row r="3" spans="1:37" ht="20.100000000000001" customHeight="1" x14ac:dyDescent="0.25">
      <c r="A3" s="7"/>
      <c r="C3" s="7"/>
      <c r="D3" s="228" t="s">
        <v>105</v>
      </c>
      <c r="E3" s="228"/>
      <c r="F3" s="228"/>
      <c r="J3" s="48"/>
      <c r="K3" s="10"/>
      <c r="M3" s="7"/>
      <c r="O3" s="8"/>
      <c r="P3" s="7"/>
      <c r="Q3" s="9"/>
      <c r="R3" s="8"/>
      <c r="S3" s="7"/>
      <c r="T3" s="8"/>
      <c r="U3" s="8"/>
      <c r="V3" s="8"/>
      <c r="W3" s="8"/>
      <c r="X3" s="8"/>
      <c r="Y3" s="8"/>
      <c r="Z3" s="8"/>
      <c r="AA3" s="8"/>
      <c r="AB3" s="7"/>
      <c r="AC3" s="8"/>
      <c r="AD3" s="8"/>
      <c r="AE3" s="8"/>
      <c r="AF3" s="2"/>
      <c r="AG3" s="2"/>
      <c r="AH3" s="2"/>
      <c r="AI3" s="2"/>
      <c r="AJ3" s="2"/>
      <c r="AK3" s="1"/>
    </row>
    <row r="4" spans="1:37" ht="20.100000000000001" customHeight="1" thickBot="1" x14ac:dyDescent="0.3">
      <c r="A4" s="7"/>
      <c r="C4" s="7"/>
      <c r="D4" s="229" t="s">
        <v>87</v>
      </c>
      <c r="E4" s="229"/>
      <c r="F4" s="229"/>
      <c r="G4" s="50"/>
      <c r="J4" s="48"/>
      <c r="K4" s="10"/>
      <c r="M4" s="7"/>
      <c r="O4" s="8"/>
      <c r="P4" s="7"/>
      <c r="Q4" s="9"/>
      <c r="R4" s="8"/>
      <c r="S4" s="7"/>
      <c r="T4" s="8"/>
      <c r="U4" s="8"/>
      <c r="V4" s="8"/>
      <c r="W4" s="8"/>
      <c r="X4" s="8"/>
      <c r="Y4" s="8"/>
      <c r="Z4" s="8"/>
      <c r="AA4" s="8"/>
      <c r="AB4" s="7"/>
      <c r="AC4" s="8"/>
      <c r="AD4" s="8"/>
      <c r="AE4" s="8"/>
      <c r="AF4" s="2"/>
      <c r="AG4" s="2"/>
      <c r="AH4" s="2"/>
      <c r="AI4" s="2"/>
      <c r="AJ4" s="2"/>
      <c r="AK4" s="1"/>
    </row>
    <row r="5" spans="1:37" ht="20.100000000000001" customHeight="1" thickBot="1" x14ac:dyDescent="0.3">
      <c r="A5" s="7"/>
      <c r="C5" s="7"/>
      <c r="D5" s="49" t="s">
        <v>28</v>
      </c>
      <c r="E5" s="230"/>
      <c r="F5" s="231"/>
      <c r="J5" s="48"/>
      <c r="K5" s="10"/>
      <c r="M5" s="7"/>
      <c r="O5" s="8"/>
      <c r="P5" s="7"/>
      <c r="Q5" s="9"/>
      <c r="R5" s="8"/>
      <c r="S5" s="7"/>
      <c r="T5" s="8"/>
      <c r="U5" s="8"/>
      <c r="V5" s="8"/>
      <c r="W5" s="8"/>
      <c r="X5" s="8"/>
      <c r="Y5" s="8"/>
      <c r="Z5" s="8"/>
      <c r="AA5" s="8"/>
      <c r="AB5" s="7"/>
      <c r="AC5" s="8"/>
      <c r="AD5" s="8"/>
      <c r="AE5" s="8"/>
      <c r="AF5" s="2"/>
      <c r="AG5" s="2"/>
      <c r="AH5" s="2"/>
      <c r="AI5" s="2"/>
      <c r="AJ5" s="2"/>
      <c r="AK5" s="1"/>
    </row>
    <row r="6" spans="1:37" ht="20.100000000000001" customHeight="1" thickBot="1" x14ac:dyDescent="0.3">
      <c r="A6" s="7"/>
      <c r="C6" s="7"/>
      <c r="D6" s="49" t="s">
        <v>29</v>
      </c>
      <c r="E6" s="232"/>
      <c r="F6" s="233"/>
      <c r="J6" s="48"/>
      <c r="K6" s="10"/>
      <c r="M6" s="7"/>
      <c r="O6" s="8"/>
      <c r="P6" s="7"/>
      <c r="Q6" s="9"/>
      <c r="R6" s="8"/>
      <c r="S6" s="7"/>
      <c r="AB6" s="7"/>
      <c r="AC6" s="8"/>
      <c r="AD6" s="8"/>
      <c r="AE6" s="8"/>
      <c r="AF6" s="2"/>
      <c r="AG6" s="2"/>
      <c r="AH6" s="2"/>
      <c r="AI6" s="2"/>
      <c r="AJ6" s="2"/>
      <c r="AK6" s="1"/>
    </row>
    <row r="7" spans="1:37" ht="20.100000000000001" customHeight="1" thickBot="1" x14ac:dyDescent="0.3">
      <c r="A7" s="7"/>
      <c r="C7" s="7"/>
      <c r="D7" s="49" t="s">
        <v>85</v>
      </c>
      <c r="E7" s="224"/>
      <c r="F7" s="225"/>
      <c r="J7" s="48"/>
      <c r="K7" s="10"/>
      <c r="M7" s="7"/>
      <c r="O7" s="8"/>
      <c r="P7" s="7"/>
      <c r="Q7" s="9"/>
      <c r="R7" s="8"/>
      <c r="S7" s="7"/>
      <c r="T7" s="122"/>
      <c r="U7" s="122"/>
      <c r="V7" s="122"/>
      <c r="W7" s="122"/>
      <c r="X7" s="122"/>
      <c r="Y7" s="122"/>
      <c r="Z7" s="122"/>
      <c r="AA7" s="122"/>
      <c r="AB7" s="7"/>
      <c r="AC7" s="8"/>
      <c r="AD7" s="8"/>
      <c r="AE7" s="8"/>
      <c r="AF7" s="2"/>
      <c r="AG7" s="2"/>
      <c r="AH7" s="2"/>
      <c r="AI7" s="2"/>
      <c r="AJ7" s="2"/>
      <c r="AK7" s="1"/>
    </row>
    <row r="8" spans="1:37" ht="20.100000000000001" customHeight="1" thickBot="1" x14ac:dyDescent="0.3"/>
    <row r="9" spans="1:37" ht="20.100000000000001" customHeight="1" x14ac:dyDescent="0.25">
      <c r="A9" s="133" t="s">
        <v>66</v>
      </c>
      <c r="B9" s="136"/>
      <c r="C9" s="13"/>
      <c r="D9" s="14"/>
      <c r="E9" s="15"/>
      <c r="F9" s="126" t="s">
        <v>75</v>
      </c>
      <c r="G9" s="142" t="s">
        <v>84</v>
      </c>
      <c r="H9" s="16" t="s">
        <v>21</v>
      </c>
      <c r="I9" s="16" t="s">
        <v>83</v>
      </c>
      <c r="J9" s="17"/>
      <c r="K9" s="16"/>
      <c r="L9" s="15"/>
      <c r="M9" s="18"/>
      <c r="N9" s="19"/>
      <c r="O9" s="20"/>
      <c r="P9" s="21"/>
      <c r="Q9" s="45"/>
      <c r="R9" s="15"/>
    </row>
    <row r="10" spans="1:37" ht="20.100000000000001" customHeight="1" x14ac:dyDescent="0.25">
      <c r="A10" s="134" t="s">
        <v>64</v>
      </c>
      <c r="B10" s="147" t="s">
        <v>59</v>
      </c>
      <c r="C10" s="24"/>
      <c r="D10" s="25"/>
      <c r="E10" s="26"/>
      <c r="F10" s="119" t="s">
        <v>76</v>
      </c>
      <c r="G10" s="27" t="s">
        <v>5</v>
      </c>
      <c r="H10" s="28" t="s">
        <v>22</v>
      </c>
      <c r="I10" s="28" t="s">
        <v>23</v>
      </c>
      <c r="J10" s="29"/>
      <c r="K10" s="28" t="s">
        <v>51</v>
      </c>
      <c r="L10" s="28" t="s">
        <v>53</v>
      </c>
      <c r="M10" s="226" t="s">
        <v>104</v>
      </c>
      <c r="N10" s="227"/>
      <c r="O10" s="227"/>
      <c r="P10" s="227"/>
      <c r="Q10" s="47"/>
      <c r="R10" s="30" t="s">
        <v>19</v>
      </c>
    </row>
    <row r="11" spans="1:37" ht="20.100000000000001" customHeight="1" thickBot="1" x14ac:dyDescent="0.3">
      <c r="A11" s="149" t="s">
        <v>65</v>
      </c>
      <c r="B11" s="148" t="s">
        <v>60</v>
      </c>
      <c r="C11" s="32" t="s">
        <v>1</v>
      </c>
      <c r="D11" s="33" t="s">
        <v>2</v>
      </c>
      <c r="E11" s="34" t="s">
        <v>3</v>
      </c>
      <c r="F11" s="35" t="s">
        <v>72</v>
      </c>
      <c r="G11" s="36" t="s">
        <v>4</v>
      </c>
      <c r="H11" s="37" t="s">
        <v>26</v>
      </c>
      <c r="I11" s="37" t="s">
        <v>24</v>
      </c>
      <c r="J11" s="33" t="s">
        <v>6</v>
      </c>
      <c r="K11" s="37" t="s">
        <v>52</v>
      </c>
      <c r="L11" s="37" t="s">
        <v>54</v>
      </c>
      <c r="M11" s="32" t="s">
        <v>15</v>
      </c>
      <c r="N11" s="33" t="s">
        <v>16</v>
      </c>
      <c r="O11" s="37" t="s">
        <v>17</v>
      </c>
      <c r="P11" s="38" t="s">
        <v>18</v>
      </c>
      <c r="Q11" s="46" t="s">
        <v>61</v>
      </c>
      <c r="R11" s="34" t="s">
        <v>20</v>
      </c>
    </row>
    <row r="12" spans="1:37" ht="20.100000000000001" customHeight="1" thickBot="1" x14ac:dyDescent="0.3">
      <c r="A12" s="42">
        <f>Name!$E$7</f>
        <v>0</v>
      </c>
      <c r="B12" s="135">
        <v>101</v>
      </c>
      <c r="C12" s="121"/>
      <c r="D12" s="121"/>
      <c r="E12" s="101"/>
      <c r="F12" s="7" t="s">
        <v>86</v>
      </c>
      <c r="G12" s="101"/>
      <c r="H12" s="101"/>
      <c r="I12" s="154"/>
      <c r="J12" s="121"/>
      <c r="K12" s="160"/>
      <c r="L12" s="101"/>
      <c r="M12" s="121"/>
      <c r="N12" s="121"/>
      <c r="O12" s="101"/>
      <c r="P12" s="156"/>
      <c r="Q12" s="157"/>
      <c r="R12" s="90"/>
    </row>
    <row r="13" spans="1:37" ht="20.100000000000001" customHeight="1" x14ac:dyDescent="0.25">
      <c r="A13" s="42">
        <f>Name!$E$7</f>
        <v>0</v>
      </c>
      <c r="B13" s="7">
        <v>102</v>
      </c>
      <c r="C13" s="121"/>
      <c r="D13" s="121"/>
      <c r="E13" s="101"/>
      <c r="F13" s="11" t="s">
        <v>77</v>
      </c>
      <c r="G13" s="101"/>
      <c r="H13" s="101"/>
      <c r="I13" s="154"/>
      <c r="J13" s="121"/>
      <c r="K13" s="160"/>
      <c r="L13" s="160"/>
      <c r="M13" s="121"/>
      <c r="N13" s="121"/>
      <c r="O13" s="101"/>
      <c r="P13" s="156"/>
      <c r="Q13" s="158"/>
      <c r="R13" s="99"/>
    </row>
    <row r="14" spans="1:37" ht="20.100000000000001" customHeight="1" x14ac:dyDescent="0.25">
      <c r="A14" s="42">
        <f>Name!$E$7</f>
        <v>0</v>
      </c>
      <c r="B14" s="7">
        <v>103</v>
      </c>
      <c r="C14" s="121"/>
      <c r="D14" s="121"/>
      <c r="E14" s="101"/>
      <c r="F14" s="22" t="s">
        <v>78</v>
      </c>
      <c r="G14" s="101"/>
      <c r="H14" s="101"/>
      <c r="I14" s="154"/>
      <c r="J14" s="123"/>
      <c r="K14" s="160"/>
      <c r="L14" s="160"/>
      <c r="M14" s="121"/>
      <c r="N14" s="121"/>
      <c r="O14" s="101"/>
      <c r="P14" s="156"/>
      <c r="Q14" s="158"/>
      <c r="R14" s="99"/>
    </row>
    <row r="15" spans="1:37" ht="20.100000000000001" customHeight="1" x14ac:dyDescent="0.25">
      <c r="A15" s="42">
        <f>Name!$E$7</f>
        <v>0</v>
      </c>
      <c r="B15" s="7">
        <v>104</v>
      </c>
      <c r="C15" s="121"/>
      <c r="D15" s="121"/>
      <c r="E15" s="101"/>
      <c r="F15" s="22" t="s">
        <v>79</v>
      </c>
      <c r="G15" s="101"/>
      <c r="H15" s="101"/>
      <c r="I15" s="154"/>
      <c r="J15" s="123"/>
      <c r="K15" s="160"/>
      <c r="L15" s="160"/>
      <c r="M15" s="121"/>
      <c r="N15" s="121"/>
      <c r="O15" s="101"/>
      <c r="P15" s="156"/>
      <c r="Q15" s="158"/>
      <c r="R15" s="99"/>
    </row>
    <row r="16" spans="1:37" ht="20.100000000000001" customHeight="1" x14ac:dyDescent="0.25">
      <c r="A16" s="42">
        <f>Name!$E$7</f>
        <v>0</v>
      </c>
      <c r="B16" s="7">
        <v>105</v>
      </c>
      <c r="C16" s="121"/>
      <c r="D16" s="121"/>
      <c r="E16" s="101"/>
      <c r="F16" s="22" t="s">
        <v>80</v>
      </c>
      <c r="G16" s="101"/>
      <c r="H16" s="101"/>
      <c r="I16" s="154"/>
      <c r="J16" s="155"/>
      <c r="K16" s="160"/>
      <c r="L16" s="160"/>
      <c r="M16" s="121"/>
      <c r="N16" s="121"/>
      <c r="O16" s="101"/>
      <c r="P16" s="156"/>
      <c r="Q16" s="158"/>
      <c r="R16" s="99"/>
    </row>
    <row r="17" spans="1:18" ht="20.100000000000001" customHeight="1" x14ac:dyDescent="0.25">
      <c r="A17" s="42">
        <f>Name!$E$7</f>
        <v>0</v>
      </c>
      <c r="B17" s="7">
        <v>106</v>
      </c>
      <c r="C17" s="121"/>
      <c r="D17" s="121"/>
      <c r="E17" s="101"/>
      <c r="F17" s="22" t="s">
        <v>81</v>
      </c>
      <c r="G17" s="101"/>
      <c r="H17" s="101"/>
      <c r="I17" s="154"/>
      <c r="J17" s="155"/>
      <c r="K17" s="160"/>
      <c r="L17" s="160"/>
      <c r="M17" s="121"/>
      <c r="N17" s="121"/>
      <c r="O17" s="101"/>
      <c r="P17" s="156"/>
      <c r="Q17" s="158"/>
      <c r="R17" s="99"/>
    </row>
    <row r="18" spans="1:18" ht="20.100000000000001" customHeight="1" thickBot="1" x14ac:dyDescent="0.3">
      <c r="A18" s="42">
        <f>Name!$E$7</f>
        <v>0</v>
      </c>
      <c r="B18" s="7">
        <v>107</v>
      </c>
      <c r="C18" s="121"/>
      <c r="D18" s="121"/>
      <c r="E18" s="101"/>
      <c r="F18" s="31" t="s">
        <v>82</v>
      </c>
      <c r="G18" s="101"/>
      <c r="H18" s="101"/>
      <c r="I18" s="154"/>
      <c r="J18" s="155"/>
      <c r="K18" s="160"/>
      <c r="L18" s="160"/>
      <c r="M18" s="121"/>
      <c r="N18" s="121"/>
      <c r="O18" s="101"/>
      <c r="P18" s="156"/>
      <c r="Q18" s="158"/>
      <c r="R18" s="99"/>
    </row>
    <row r="19" spans="1:18" ht="20.100000000000001" customHeight="1" x14ac:dyDescent="0.25">
      <c r="A19" s="42">
        <f>Name!$E$7</f>
        <v>0</v>
      </c>
      <c r="B19" s="7">
        <v>108</v>
      </c>
      <c r="C19" s="121"/>
      <c r="D19" s="121"/>
      <c r="E19" s="101"/>
      <c r="F19" s="7" t="s">
        <v>86</v>
      </c>
      <c r="G19" s="101"/>
      <c r="H19" s="101"/>
      <c r="I19" s="154"/>
      <c r="J19" s="155"/>
      <c r="K19" s="160"/>
      <c r="L19" s="160"/>
      <c r="M19" s="121"/>
      <c r="N19" s="121"/>
      <c r="O19" s="101"/>
      <c r="P19" s="156"/>
      <c r="Q19" s="158"/>
      <c r="R19" s="99"/>
    </row>
    <row r="20" spans="1:18" ht="20.100000000000001" customHeight="1" x14ac:dyDescent="0.25">
      <c r="A20" s="42">
        <f>Name!$E$7</f>
        <v>0</v>
      </c>
      <c r="B20" s="7">
        <v>109</v>
      </c>
      <c r="C20" s="121"/>
      <c r="D20" s="121"/>
      <c r="E20" s="101"/>
      <c r="F20" s="7" t="s">
        <v>86</v>
      </c>
      <c r="G20" s="101"/>
      <c r="H20" s="101"/>
      <c r="I20" s="154"/>
      <c r="J20" s="155"/>
      <c r="K20" s="160"/>
      <c r="L20" s="160"/>
      <c r="M20" s="121"/>
      <c r="N20" s="121"/>
      <c r="O20" s="101"/>
      <c r="P20" s="156"/>
      <c r="Q20" s="158"/>
      <c r="R20" s="99"/>
    </row>
    <row r="21" spans="1:18" ht="20.100000000000001" customHeight="1" x14ac:dyDescent="0.25">
      <c r="A21" s="42">
        <f>Name!$E$7</f>
        <v>0</v>
      </c>
      <c r="B21" s="7">
        <v>110</v>
      </c>
      <c r="C21" s="121"/>
      <c r="D21" s="121"/>
      <c r="E21" s="101"/>
      <c r="F21" s="7" t="s">
        <v>86</v>
      </c>
      <c r="G21" s="101"/>
      <c r="H21" s="101"/>
      <c r="I21" s="154"/>
      <c r="J21" s="155"/>
      <c r="K21" s="160"/>
      <c r="L21" s="160"/>
      <c r="M21" s="121"/>
      <c r="N21" s="121"/>
      <c r="O21" s="101"/>
      <c r="P21" s="156"/>
      <c r="Q21" s="158"/>
      <c r="R21" s="99"/>
    </row>
    <row r="22" spans="1:18" ht="20.100000000000001" customHeight="1" x14ac:dyDescent="0.25">
      <c r="A22" s="42">
        <f>Name!$E$7</f>
        <v>0</v>
      </c>
      <c r="B22" s="7">
        <v>111</v>
      </c>
      <c r="C22" s="121"/>
      <c r="D22" s="121"/>
      <c r="E22" s="101"/>
      <c r="F22" s="7" t="s">
        <v>86</v>
      </c>
      <c r="G22" s="101"/>
      <c r="H22" s="101"/>
      <c r="I22" s="154"/>
      <c r="J22" s="121"/>
      <c r="K22" s="160"/>
      <c r="L22" s="160"/>
      <c r="M22" s="121"/>
      <c r="N22" s="121"/>
      <c r="O22" s="101"/>
      <c r="P22" s="156"/>
      <c r="Q22" s="124"/>
      <c r="R22" s="99"/>
    </row>
    <row r="23" spans="1:18" ht="20.100000000000001" customHeight="1" x14ac:dyDescent="0.25">
      <c r="A23" s="42">
        <f>Name!$E$7</f>
        <v>0</v>
      </c>
      <c r="B23" s="7">
        <v>112</v>
      </c>
      <c r="C23" s="121"/>
      <c r="D23" s="121"/>
      <c r="E23" s="101"/>
      <c r="F23" s="7" t="s">
        <v>86</v>
      </c>
      <c r="G23" s="101"/>
      <c r="H23" s="101"/>
      <c r="I23" s="154"/>
      <c r="J23" s="121"/>
      <c r="K23" s="160"/>
      <c r="L23" s="160"/>
      <c r="M23" s="121"/>
      <c r="N23" s="121"/>
      <c r="O23" s="101"/>
      <c r="P23" s="156"/>
      <c r="Q23" s="124"/>
      <c r="R23" s="99"/>
    </row>
    <row r="24" spans="1:18" ht="20.100000000000001" customHeight="1" x14ac:dyDescent="0.25">
      <c r="A24" s="42">
        <f>Name!$E$7</f>
        <v>0</v>
      </c>
      <c r="B24" s="7">
        <v>113</v>
      </c>
      <c r="C24" s="121"/>
      <c r="D24" s="121"/>
      <c r="E24" s="101"/>
      <c r="F24" s="7" t="s">
        <v>86</v>
      </c>
      <c r="G24" s="101"/>
      <c r="H24" s="101"/>
      <c r="I24" s="154"/>
      <c r="J24" s="121"/>
      <c r="K24" s="160"/>
      <c r="L24" s="160"/>
      <c r="M24" s="121"/>
      <c r="N24" s="121"/>
      <c r="O24" s="101"/>
      <c r="P24" s="156"/>
      <c r="Q24" s="124"/>
      <c r="R24" s="99"/>
    </row>
    <row r="25" spans="1:18" ht="20.100000000000001" customHeight="1" x14ac:dyDescent="0.25">
      <c r="A25" s="42">
        <f>Name!$E$7</f>
        <v>0</v>
      </c>
      <c r="B25" s="7">
        <v>114</v>
      </c>
      <c r="C25" s="121"/>
      <c r="D25" s="121"/>
      <c r="E25" s="101"/>
      <c r="F25" s="7" t="s">
        <v>86</v>
      </c>
      <c r="G25" s="101"/>
      <c r="H25" s="101"/>
      <c r="I25" s="154"/>
      <c r="J25" s="121"/>
      <c r="K25" s="160"/>
      <c r="L25" s="160"/>
      <c r="M25" s="121"/>
      <c r="N25" s="121"/>
      <c r="O25" s="101"/>
      <c r="P25" s="156"/>
      <c r="Q25" s="124"/>
      <c r="R25" s="99"/>
    </row>
    <row r="26" spans="1:18" ht="20.100000000000001" customHeight="1" x14ac:dyDescent="0.25">
      <c r="A26" s="42">
        <f>Name!$E$7</f>
        <v>0</v>
      </c>
      <c r="B26" s="7">
        <v>115</v>
      </c>
      <c r="C26" s="121"/>
      <c r="D26" s="121"/>
      <c r="E26" s="101"/>
      <c r="F26" s="7" t="s">
        <v>86</v>
      </c>
      <c r="G26" s="101"/>
      <c r="H26" s="101"/>
      <c r="I26" s="154"/>
      <c r="J26" s="121"/>
      <c r="K26" s="160"/>
      <c r="L26" s="160"/>
      <c r="M26" s="121"/>
      <c r="N26" s="121"/>
      <c r="O26" s="101"/>
      <c r="P26" s="156"/>
      <c r="Q26" s="124"/>
      <c r="R26" s="99"/>
    </row>
    <row r="27" spans="1:18" ht="20.100000000000001" customHeight="1" x14ac:dyDescent="0.25">
      <c r="A27" s="42">
        <f>Name!$E$7</f>
        <v>0</v>
      </c>
      <c r="B27" s="7">
        <v>116</v>
      </c>
      <c r="C27" s="121"/>
      <c r="D27" s="121"/>
      <c r="E27" s="101"/>
      <c r="F27" s="7" t="s">
        <v>86</v>
      </c>
      <c r="G27" s="101"/>
      <c r="H27" s="101"/>
      <c r="I27" s="154"/>
      <c r="J27" s="121"/>
      <c r="K27" s="160"/>
      <c r="L27" s="160"/>
      <c r="M27" s="121"/>
      <c r="N27" s="121"/>
      <c r="O27" s="101"/>
      <c r="P27" s="156"/>
      <c r="Q27" s="124"/>
      <c r="R27" s="99"/>
    </row>
    <row r="28" spans="1:18" ht="20.100000000000001" customHeight="1" x14ac:dyDescent="0.25">
      <c r="A28" s="42">
        <f>Name!$E$7</f>
        <v>0</v>
      </c>
      <c r="B28" s="7">
        <v>117</v>
      </c>
      <c r="C28" s="121"/>
      <c r="D28" s="121"/>
      <c r="E28" s="101"/>
      <c r="F28" s="7" t="s">
        <v>86</v>
      </c>
      <c r="G28" s="101"/>
      <c r="H28" s="101"/>
      <c r="I28" s="154"/>
      <c r="J28" s="121"/>
      <c r="K28" s="160"/>
      <c r="L28" s="160"/>
      <c r="M28" s="121"/>
      <c r="N28" s="121"/>
      <c r="O28" s="101"/>
      <c r="P28" s="156"/>
      <c r="Q28" s="124"/>
      <c r="R28" s="99"/>
    </row>
    <row r="29" spans="1:18" ht="20.100000000000001" customHeight="1" x14ac:dyDescent="0.25">
      <c r="A29" s="42">
        <f>Name!$E$7</f>
        <v>0</v>
      </c>
      <c r="B29" s="7">
        <v>118</v>
      </c>
      <c r="C29" s="121"/>
      <c r="D29" s="121"/>
      <c r="E29" s="101"/>
      <c r="F29" s="7" t="s">
        <v>86</v>
      </c>
      <c r="G29" s="101"/>
      <c r="H29" s="101"/>
      <c r="I29" s="154"/>
      <c r="J29" s="121"/>
      <c r="K29" s="160"/>
      <c r="L29" s="160"/>
      <c r="M29" s="121"/>
      <c r="N29" s="121"/>
      <c r="O29" s="101"/>
      <c r="P29" s="156"/>
      <c r="Q29" s="124"/>
      <c r="R29" s="99"/>
    </row>
    <row r="30" spans="1:18" ht="20.100000000000001" customHeight="1" x14ac:dyDescent="0.25">
      <c r="A30" s="42">
        <f>Name!$E$7</f>
        <v>0</v>
      </c>
      <c r="B30" s="7">
        <v>119</v>
      </c>
      <c r="C30" s="121"/>
      <c r="D30" s="121"/>
      <c r="E30" s="101"/>
      <c r="F30" s="7" t="s">
        <v>86</v>
      </c>
      <c r="G30" s="101"/>
      <c r="H30" s="101"/>
      <c r="I30" s="154"/>
      <c r="J30" s="121"/>
      <c r="K30" s="160"/>
      <c r="L30" s="160"/>
      <c r="M30" s="121"/>
      <c r="N30" s="121"/>
      <c r="O30" s="101"/>
      <c r="P30" s="156"/>
      <c r="Q30" s="124"/>
      <c r="R30" s="99"/>
    </row>
    <row r="31" spans="1:18" ht="20.100000000000001" customHeight="1" x14ac:dyDescent="0.25">
      <c r="A31" s="42">
        <f>Name!$E$7</f>
        <v>0</v>
      </c>
      <c r="B31" s="7">
        <v>120</v>
      </c>
      <c r="C31" s="121"/>
      <c r="D31" s="121"/>
      <c r="E31" s="101"/>
      <c r="F31" s="7" t="s">
        <v>86</v>
      </c>
      <c r="G31" s="101"/>
      <c r="H31" s="101"/>
      <c r="I31" s="154"/>
      <c r="J31" s="121"/>
      <c r="K31" s="160"/>
      <c r="L31" s="160"/>
      <c r="M31" s="121"/>
      <c r="N31" s="121"/>
      <c r="O31" s="101"/>
      <c r="P31" s="156"/>
      <c r="Q31" s="124"/>
      <c r="R31" s="99"/>
    </row>
    <row r="32" spans="1:18" ht="20.100000000000001" customHeight="1" x14ac:dyDescent="0.25">
      <c r="A32" s="42">
        <f>Name!$E$7</f>
        <v>0</v>
      </c>
      <c r="B32" s="7">
        <v>121</v>
      </c>
      <c r="C32" s="121"/>
      <c r="D32" s="121"/>
      <c r="E32" s="101"/>
      <c r="F32" s="7" t="s">
        <v>86</v>
      </c>
      <c r="G32" s="101"/>
      <c r="H32" s="101"/>
      <c r="I32" s="154"/>
      <c r="J32" s="121"/>
      <c r="K32" s="160"/>
      <c r="L32" s="160"/>
      <c r="M32" s="121"/>
      <c r="N32" s="121"/>
      <c r="O32" s="101"/>
      <c r="P32" s="156"/>
      <c r="Q32" s="124"/>
      <c r="R32" s="99"/>
    </row>
    <row r="33" spans="1:18" ht="20.100000000000001" customHeight="1" x14ac:dyDescent="0.25">
      <c r="A33" s="42">
        <f>Name!$E$7</f>
        <v>0</v>
      </c>
      <c r="B33" s="7">
        <v>122</v>
      </c>
      <c r="C33" s="121"/>
      <c r="D33" s="121"/>
      <c r="E33" s="101"/>
      <c r="F33" s="7" t="s">
        <v>86</v>
      </c>
      <c r="G33" s="101"/>
      <c r="H33" s="101"/>
      <c r="I33" s="154"/>
      <c r="J33" s="121"/>
      <c r="K33" s="160"/>
      <c r="L33" s="160"/>
      <c r="M33" s="121"/>
      <c r="N33" s="121"/>
      <c r="O33" s="101"/>
      <c r="P33" s="156"/>
      <c r="Q33" s="124"/>
      <c r="R33" s="99"/>
    </row>
    <row r="34" spans="1:18" ht="20.100000000000001" customHeight="1" x14ac:dyDescent="0.25">
      <c r="A34" s="42">
        <f>Name!$E$7</f>
        <v>0</v>
      </c>
      <c r="B34" s="7">
        <v>123</v>
      </c>
      <c r="C34" s="121"/>
      <c r="D34" s="121"/>
      <c r="E34" s="101"/>
      <c r="F34" s="7" t="s">
        <v>86</v>
      </c>
      <c r="G34" s="101"/>
      <c r="H34" s="101"/>
      <c r="I34" s="154"/>
      <c r="J34" s="121"/>
      <c r="K34" s="160"/>
      <c r="L34" s="160"/>
      <c r="M34" s="121"/>
      <c r="N34" s="121"/>
      <c r="O34" s="101"/>
      <c r="P34" s="156"/>
      <c r="Q34" s="124"/>
      <c r="R34" s="99"/>
    </row>
    <row r="35" spans="1:18" ht="20.100000000000001" customHeight="1" x14ac:dyDescent="0.25">
      <c r="A35" s="42">
        <f>Name!$E$7</f>
        <v>0</v>
      </c>
      <c r="B35" s="7">
        <v>124</v>
      </c>
      <c r="C35" s="121"/>
      <c r="D35" s="121"/>
      <c r="E35" s="101"/>
      <c r="F35" s="7" t="s">
        <v>86</v>
      </c>
      <c r="G35" s="101"/>
      <c r="H35" s="101"/>
      <c r="I35" s="154"/>
      <c r="J35" s="121"/>
      <c r="K35" s="160"/>
      <c r="L35" s="160"/>
      <c r="M35" s="121"/>
      <c r="N35" s="121"/>
      <c r="O35" s="101"/>
      <c r="P35" s="156"/>
      <c r="Q35" s="124"/>
      <c r="R35" s="99"/>
    </row>
    <row r="36" spans="1:18" ht="20.100000000000001" customHeight="1" x14ac:dyDescent="0.25">
      <c r="A36" s="42">
        <f>Name!$E$7</f>
        <v>0</v>
      </c>
      <c r="B36" s="7">
        <v>125</v>
      </c>
      <c r="C36" s="121"/>
      <c r="D36" s="121"/>
      <c r="E36" s="101"/>
      <c r="F36" s="7" t="s">
        <v>86</v>
      </c>
      <c r="G36" s="101"/>
      <c r="H36" s="101"/>
      <c r="I36" s="154"/>
      <c r="J36" s="121"/>
      <c r="K36" s="160"/>
      <c r="L36" s="160"/>
      <c r="M36" s="121"/>
      <c r="N36" s="121"/>
      <c r="O36" s="101"/>
      <c r="P36" s="156"/>
      <c r="Q36" s="124"/>
      <c r="R36" s="99"/>
    </row>
    <row r="37" spans="1:18" ht="20.100000000000001" customHeight="1" x14ac:dyDescent="0.25">
      <c r="A37" s="42">
        <f>Name!$E$7</f>
        <v>0</v>
      </c>
      <c r="B37" s="7">
        <v>126</v>
      </c>
      <c r="C37" s="121"/>
      <c r="D37" s="121"/>
      <c r="E37" s="101"/>
      <c r="F37" s="7" t="s">
        <v>86</v>
      </c>
      <c r="G37" s="101"/>
      <c r="H37" s="101"/>
      <c r="I37" s="154"/>
      <c r="J37" s="121"/>
      <c r="K37" s="160"/>
      <c r="L37" s="160"/>
      <c r="M37" s="121"/>
      <c r="N37" s="121"/>
      <c r="O37" s="101"/>
      <c r="P37" s="156"/>
      <c r="Q37" s="124"/>
      <c r="R37" s="99"/>
    </row>
    <row r="38" spans="1:18" ht="20.100000000000001" customHeight="1" x14ac:dyDescent="0.25">
      <c r="A38" s="42">
        <f>Name!$E$7</f>
        <v>0</v>
      </c>
      <c r="B38" s="7">
        <v>127</v>
      </c>
      <c r="C38" s="121"/>
      <c r="D38" s="121"/>
      <c r="E38" s="101"/>
      <c r="F38" s="7" t="s">
        <v>86</v>
      </c>
      <c r="G38" s="101"/>
      <c r="H38" s="101"/>
      <c r="I38" s="154"/>
      <c r="J38" s="121"/>
      <c r="K38" s="160"/>
      <c r="L38" s="160"/>
      <c r="M38" s="121"/>
      <c r="N38" s="121"/>
      <c r="O38" s="101"/>
      <c r="P38" s="156"/>
      <c r="Q38" s="124"/>
      <c r="R38" s="99"/>
    </row>
    <row r="39" spans="1:18" ht="20.100000000000001" customHeight="1" x14ac:dyDescent="0.25">
      <c r="A39" s="42">
        <f>Name!$E$7</f>
        <v>0</v>
      </c>
      <c r="B39" s="7">
        <v>128</v>
      </c>
      <c r="C39" s="121"/>
      <c r="D39" s="121"/>
      <c r="E39" s="101"/>
      <c r="F39" s="7" t="s">
        <v>86</v>
      </c>
      <c r="G39" s="101"/>
      <c r="H39" s="101"/>
      <c r="I39" s="154"/>
      <c r="J39" s="121"/>
      <c r="K39" s="160"/>
      <c r="L39" s="160"/>
      <c r="M39" s="121"/>
      <c r="N39" s="121"/>
      <c r="O39" s="101"/>
      <c r="P39" s="156"/>
      <c r="Q39" s="124"/>
      <c r="R39" s="99"/>
    </row>
    <row r="40" spans="1:18" ht="20.100000000000001" customHeight="1" x14ac:dyDescent="0.25">
      <c r="A40" s="42">
        <f>Name!$E$7</f>
        <v>0</v>
      </c>
      <c r="B40" s="7">
        <v>129</v>
      </c>
      <c r="C40" s="121"/>
      <c r="D40" s="121"/>
      <c r="E40" s="101"/>
      <c r="F40" s="7" t="s">
        <v>86</v>
      </c>
      <c r="G40" s="101"/>
      <c r="H40" s="101"/>
      <c r="I40" s="154"/>
      <c r="J40" s="121"/>
      <c r="K40" s="160"/>
      <c r="L40" s="160"/>
      <c r="M40" s="121"/>
      <c r="N40" s="121"/>
      <c r="O40" s="101"/>
      <c r="P40" s="156"/>
      <c r="Q40" s="124"/>
      <c r="R40" s="99"/>
    </row>
    <row r="41" spans="1:18" ht="20.100000000000001" customHeight="1" x14ac:dyDescent="0.25">
      <c r="A41" s="42">
        <f>Name!$E$7</f>
        <v>0</v>
      </c>
      <c r="B41" s="7">
        <v>130</v>
      </c>
      <c r="C41" s="121"/>
      <c r="D41" s="121"/>
      <c r="E41" s="101"/>
      <c r="F41" s="7" t="s">
        <v>86</v>
      </c>
      <c r="G41" s="101"/>
      <c r="H41" s="101"/>
      <c r="I41" s="154"/>
      <c r="J41" s="121"/>
      <c r="K41" s="160"/>
      <c r="L41" s="160"/>
      <c r="M41" s="121"/>
      <c r="N41" s="121"/>
      <c r="O41" s="101"/>
      <c r="P41" s="156"/>
      <c r="Q41" s="124"/>
      <c r="R41" s="99"/>
    </row>
    <row r="42" spans="1:18" ht="20.100000000000001" customHeight="1" x14ac:dyDescent="0.25">
      <c r="A42" s="42">
        <f>Name!$E$7</f>
        <v>0</v>
      </c>
      <c r="B42" s="7">
        <v>131</v>
      </c>
      <c r="C42" s="121"/>
      <c r="D42" s="121"/>
      <c r="E42" s="101"/>
      <c r="F42" s="7" t="s">
        <v>86</v>
      </c>
      <c r="G42" s="101"/>
      <c r="H42" s="101"/>
      <c r="I42" s="154"/>
      <c r="J42" s="121"/>
      <c r="K42" s="160"/>
      <c r="L42" s="160"/>
      <c r="M42" s="121"/>
      <c r="N42" s="121"/>
      <c r="O42" s="101"/>
      <c r="P42" s="156"/>
      <c r="Q42" s="124"/>
      <c r="R42" s="99"/>
    </row>
    <row r="43" spans="1:18" ht="20.100000000000001" customHeight="1" x14ac:dyDescent="0.25">
      <c r="A43" s="42">
        <f>Name!$E$7</f>
        <v>0</v>
      </c>
      <c r="B43" s="7">
        <v>132</v>
      </c>
      <c r="C43" s="121"/>
      <c r="D43" s="121"/>
      <c r="E43" s="101"/>
      <c r="F43" s="7" t="s">
        <v>86</v>
      </c>
      <c r="G43" s="101"/>
      <c r="H43" s="101"/>
      <c r="I43" s="154"/>
      <c r="J43" s="121"/>
      <c r="K43" s="160"/>
      <c r="L43" s="160"/>
      <c r="M43" s="121"/>
      <c r="N43" s="121"/>
      <c r="O43" s="101"/>
      <c r="P43" s="156"/>
      <c r="Q43" s="124"/>
      <c r="R43" s="99"/>
    </row>
    <row r="44" spans="1:18" ht="20.100000000000001" customHeight="1" x14ac:dyDescent="0.25">
      <c r="A44" s="42">
        <f>Name!$E$7</f>
        <v>0</v>
      </c>
      <c r="B44" s="7">
        <v>133</v>
      </c>
      <c r="C44" s="121"/>
      <c r="D44" s="121"/>
      <c r="E44" s="101"/>
      <c r="F44" s="7" t="s">
        <v>86</v>
      </c>
      <c r="G44" s="101"/>
      <c r="H44" s="101"/>
      <c r="I44" s="154"/>
      <c r="J44" s="121"/>
      <c r="K44" s="160"/>
      <c r="L44" s="160"/>
      <c r="M44" s="121"/>
      <c r="N44" s="121"/>
      <c r="O44" s="101"/>
      <c r="P44" s="156"/>
      <c r="Q44" s="124"/>
      <c r="R44" s="99"/>
    </row>
    <row r="45" spans="1:18" ht="20.100000000000001" customHeight="1" x14ac:dyDescent="0.25">
      <c r="A45" s="42">
        <f>Name!$E$7</f>
        <v>0</v>
      </c>
      <c r="B45" s="7">
        <v>134</v>
      </c>
      <c r="C45" s="121"/>
      <c r="D45" s="121"/>
      <c r="E45" s="101"/>
      <c r="F45" s="7" t="s">
        <v>86</v>
      </c>
      <c r="G45" s="101"/>
      <c r="H45" s="101"/>
      <c r="I45" s="154"/>
      <c r="J45" s="121"/>
      <c r="K45" s="160"/>
      <c r="L45" s="160"/>
      <c r="M45" s="121"/>
      <c r="N45" s="121"/>
      <c r="O45" s="101"/>
      <c r="P45" s="156"/>
      <c r="Q45" s="124"/>
      <c r="R45" s="99"/>
    </row>
    <row r="46" spans="1:18" ht="20.100000000000001" customHeight="1" x14ac:dyDescent="0.25">
      <c r="A46" s="42">
        <f>Name!$E$7</f>
        <v>0</v>
      </c>
      <c r="B46" s="7">
        <v>135</v>
      </c>
      <c r="C46" s="121"/>
      <c r="D46" s="121"/>
      <c r="E46" s="101"/>
      <c r="F46" s="7" t="s">
        <v>86</v>
      </c>
      <c r="G46" s="101"/>
      <c r="H46" s="101"/>
      <c r="I46" s="154"/>
      <c r="J46" s="121"/>
      <c r="K46" s="160"/>
      <c r="L46" s="160"/>
      <c r="M46" s="121"/>
      <c r="N46" s="121"/>
      <c r="O46" s="101"/>
      <c r="P46" s="156"/>
      <c r="Q46" s="124"/>
      <c r="R46" s="99"/>
    </row>
    <row r="47" spans="1:18" ht="20.100000000000001" customHeight="1" x14ac:dyDescent="0.25">
      <c r="A47" s="42">
        <f>Name!$E$7</f>
        <v>0</v>
      </c>
      <c r="B47" s="7">
        <v>136</v>
      </c>
      <c r="C47" s="121"/>
      <c r="D47" s="121"/>
      <c r="E47" s="101"/>
      <c r="F47" s="7" t="s">
        <v>86</v>
      </c>
      <c r="G47" s="101"/>
      <c r="H47" s="101"/>
      <c r="I47" s="154"/>
      <c r="J47" s="121"/>
      <c r="K47" s="160"/>
      <c r="L47" s="160"/>
      <c r="M47" s="121"/>
      <c r="N47" s="121"/>
      <c r="O47" s="101"/>
      <c r="P47" s="156"/>
      <c r="Q47" s="124"/>
      <c r="R47" s="99"/>
    </row>
    <row r="48" spans="1:18" ht="20.100000000000001" customHeight="1" x14ac:dyDescent="0.25">
      <c r="A48" s="42">
        <f>Name!$E$7</f>
        <v>0</v>
      </c>
      <c r="B48" s="7">
        <v>137</v>
      </c>
      <c r="C48" s="121"/>
      <c r="D48" s="121"/>
      <c r="E48" s="101"/>
      <c r="F48" s="7" t="s">
        <v>86</v>
      </c>
      <c r="G48" s="101"/>
      <c r="H48" s="101"/>
      <c r="I48" s="154"/>
      <c r="J48" s="121"/>
      <c r="K48" s="160"/>
      <c r="L48" s="160"/>
      <c r="M48" s="121"/>
      <c r="N48" s="121"/>
      <c r="O48" s="101"/>
      <c r="P48" s="156"/>
      <c r="Q48" s="124"/>
      <c r="R48" s="99"/>
    </row>
    <row r="49" spans="1:18" ht="20.100000000000001" customHeight="1" x14ac:dyDescent="0.25">
      <c r="A49" s="42">
        <f>Name!$E$7</f>
        <v>0</v>
      </c>
      <c r="B49" s="7">
        <v>138</v>
      </c>
      <c r="C49" s="121"/>
      <c r="D49" s="121"/>
      <c r="E49" s="101"/>
      <c r="F49" s="7" t="s">
        <v>86</v>
      </c>
      <c r="G49" s="101"/>
      <c r="H49" s="101"/>
      <c r="I49" s="154"/>
      <c r="J49" s="121"/>
      <c r="K49" s="160"/>
      <c r="L49" s="160"/>
      <c r="M49" s="121"/>
      <c r="N49" s="121"/>
      <c r="O49" s="101"/>
      <c r="P49" s="156"/>
      <c r="Q49" s="124"/>
      <c r="R49" s="99"/>
    </row>
    <row r="50" spans="1:18" ht="20.100000000000001" customHeight="1" x14ac:dyDescent="0.25">
      <c r="A50" s="42">
        <f>Name!$E$7</f>
        <v>0</v>
      </c>
      <c r="B50" s="7">
        <v>139</v>
      </c>
      <c r="C50" s="121"/>
      <c r="D50" s="121"/>
      <c r="E50" s="101"/>
      <c r="F50" s="7" t="s">
        <v>86</v>
      </c>
      <c r="G50" s="101"/>
      <c r="H50" s="101"/>
      <c r="I50" s="154"/>
      <c r="J50" s="121"/>
      <c r="K50" s="160"/>
      <c r="L50" s="160"/>
      <c r="M50" s="121"/>
      <c r="N50" s="121"/>
      <c r="O50" s="101"/>
      <c r="P50" s="156"/>
      <c r="Q50" s="124"/>
      <c r="R50" s="99"/>
    </row>
    <row r="51" spans="1:18" ht="20.100000000000001" customHeight="1" x14ac:dyDescent="0.25">
      <c r="A51" s="42">
        <f>Name!$E$7</f>
        <v>0</v>
      </c>
      <c r="B51" s="7">
        <v>140</v>
      </c>
      <c r="C51" s="121"/>
      <c r="D51" s="121"/>
      <c r="E51" s="101"/>
      <c r="F51" s="7" t="s">
        <v>86</v>
      </c>
      <c r="G51" s="101"/>
      <c r="H51" s="101"/>
      <c r="I51" s="154"/>
      <c r="J51" s="121"/>
      <c r="K51" s="160"/>
      <c r="L51" s="160"/>
      <c r="M51" s="121"/>
      <c r="N51" s="121"/>
      <c r="O51" s="101"/>
      <c r="P51" s="156"/>
      <c r="Q51" s="124"/>
      <c r="R51" s="99"/>
    </row>
    <row r="52" spans="1:18" ht="20.100000000000001" customHeight="1" x14ac:dyDescent="0.25">
      <c r="A52" s="42">
        <f>Name!$E$7</f>
        <v>0</v>
      </c>
      <c r="B52" s="7">
        <v>141</v>
      </c>
      <c r="C52" s="121"/>
      <c r="D52" s="121"/>
      <c r="E52" s="101"/>
      <c r="F52" s="7" t="s">
        <v>86</v>
      </c>
      <c r="G52" s="101"/>
      <c r="H52" s="101"/>
      <c r="I52" s="154"/>
      <c r="J52" s="121"/>
      <c r="K52" s="160"/>
      <c r="L52" s="160"/>
      <c r="M52" s="121"/>
      <c r="N52" s="121"/>
      <c r="O52" s="101"/>
      <c r="P52" s="156"/>
      <c r="Q52" s="124"/>
      <c r="R52" s="99"/>
    </row>
    <row r="53" spans="1:18" ht="20.100000000000001" customHeight="1" x14ac:dyDescent="0.25">
      <c r="A53" s="42">
        <f>Name!$E$7</f>
        <v>0</v>
      </c>
      <c r="B53" s="7">
        <v>142</v>
      </c>
      <c r="C53" s="121"/>
      <c r="D53" s="121"/>
      <c r="E53" s="101"/>
      <c r="F53" s="7" t="s">
        <v>86</v>
      </c>
      <c r="G53" s="101"/>
      <c r="H53" s="101"/>
      <c r="I53" s="154"/>
      <c r="J53" s="121"/>
      <c r="K53" s="160"/>
      <c r="L53" s="160"/>
      <c r="M53" s="121"/>
      <c r="N53" s="121"/>
      <c r="O53" s="101"/>
      <c r="P53" s="156"/>
      <c r="Q53" s="124"/>
      <c r="R53" s="99"/>
    </row>
    <row r="54" spans="1:18" ht="20.100000000000001" customHeight="1" x14ac:dyDescent="0.25">
      <c r="A54" s="42">
        <f>Name!$E$7</f>
        <v>0</v>
      </c>
      <c r="B54" s="7">
        <v>143</v>
      </c>
      <c r="C54" s="121"/>
      <c r="D54" s="121"/>
      <c r="E54" s="101"/>
      <c r="F54" s="7" t="s">
        <v>86</v>
      </c>
      <c r="G54" s="101"/>
      <c r="H54" s="101"/>
      <c r="I54" s="154"/>
      <c r="J54" s="121"/>
      <c r="K54" s="160"/>
      <c r="L54" s="160"/>
      <c r="M54" s="121"/>
      <c r="N54" s="121"/>
      <c r="O54" s="101"/>
      <c r="P54" s="156"/>
      <c r="Q54" s="124"/>
      <c r="R54" s="99"/>
    </row>
    <row r="55" spans="1:18" ht="20.100000000000001" customHeight="1" x14ac:dyDescent="0.25">
      <c r="A55" s="42">
        <f>Name!$E$7</f>
        <v>0</v>
      </c>
      <c r="B55" s="7">
        <v>144</v>
      </c>
      <c r="C55" s="121"/>
      <c r="D55" s="121"/>
      <c r="E55" s="101"/>
      <c r="F55" s="7" t="s">
        <v>86</v>
      </c>
      <c r="G55" s="101"/>
      <c r="H55" s="101"/>
      <c r="I55" s="154"/>
      <c r="J55" s="121"/>
      <c r="K55" s="160"/>
      <c r="L55" s="160"/>
      <c r="M55" s="121"/>
      <c r="N55" s="121"/>
      <c r="O55" s="101"/>
      <c r="P55" s="156"/>
      <c r="Q55" s="124"/>
      <c r="R55" s="99"/>
    </row>
    <row r="56" spans="1:18" ht="20.100000000000001" customHeight="1" x14ac:dyDescent="0.25">
      <c r="A56" s="42">
        <f>Name!$E$7</f>
        <v>0</v>
      </c>
      <c r="B56" s="7">
        <v>145</v>
      </c>
      <c r="C56" s="121"/>
      <c r="D56" s="121"/>
      <c r="E56" s="101"/>
      <c r="F56" s="7" t="s">
        <v>86</v>
      </c>
      <c r="G56" s="101"/>
      <c r="H56" s="101"/>
      <c r="I56" s="154"/>
      <c r="J56" s="121"/>
      <c r="K56" s="160"/>
      <c r="L56" s="160"/>
      <c r="M56" s="121"/>
      <c r="N56" s="121"/>
      <c r="O56" s="101"/>
      <c r="P56" s="156"/>
      <c r="Q56" s="124"/>
      <c r="R56" s="99"/>
    </row>
    <row r="57" spans="1:18" ht="20.100000000000001" customHeight="1" x14ac:dyDescent="0.25">
      <c r="A57" s="42">
        <f>Name!$E$7</f>
        <v>0</v>
      </c>
      <c r="B57" s="7">
        <v>146</v>
      </c>
      <c r="C57" s="121"/>
      <c r="D57" s="121"/>
      <c r="E57" s="101"/>
      <c r="F57" s="7" t="s">
        <v>86</v>
      </c>
      <c r="G57" s="101"/>
      <c r="H57" s="101"/>
      <c r="I57" s="154"/>
      <c r="J57" s="121"/>
      <c r="K57" s="160"/>
      <c r="L57" s="160"/>
      <c r="M57" s="121"/>
      <c r="N57" s="121"/>
      <c r="O57" s="101"/>
      <c r="P57" s="156"/>
      <c r="Q57" s="124"/>
      <c r="R57" s="99"/>
    </row>
    <row r="58" spans="1:18" ht="20.100000000000001" customHeight="1" x14ac:dyDescent="0.25">
      <c r="A58" s="42">
        <f>Name!$E$7</f>
        <v>0</v>
      </c>
      <c r="B58" s="7">
        <v>147</v>
      </c>
      <c r="C58" s="121"/>
      <c r="D58" s="121"/>
      <c r="E58" s="101"/>
      <c r="F58" s="7" t="s">
        <v>86</v>
      </c>
      <c r="G58" s="101"/>
      <c r="H58" s="101"/>
      <c r="I58" s="154"/>
      <c r="J58" s="121"/>
      <c r="K58" s="160"/>
      <c r="L58" s="160"/>
      <c r="M58" s="121"/>
      <c r="N58" s="121"/>
      <c r="O58" s="101"/>
      <c r="P58" s="156"/>
      <c r="Q58" s="124"/>
      <c r="R58" s="99"/>
    </row>
    <row r="59" spans="1:18" ht="20.100000000000001" customHeight="1" x14ac:dyDescent="0.25">
      <c r="A59" s="42">
        <f>Name!$E$7</f>
        <v>0</v>
      </c>
      <c r="B59" s="7">
        <v>148</v>
      </c>
      <c r="C59" s="121"/>
      <c r="D59" s="121"/>
      <c r="E59" s="101"/>
      <c r="F59" s="7" t="s">
        <v>86</v>
      </c>
      <c r="G59" s="101"/>
      <c r="H59" s="101"/>
      <c r="I59" s="154"/>
      <c r="J59" s="121"/>
      <c r="K59" s="160"/>
      <c r="L59" s="160"/>
      <c r="M59" s="121"/>
      <c r="N59" s="121"/>
      <c r="O59" s="101"/>
      <c r="P59" s="156"/>
      <c r="Q59" s="124"/>
      <c r="R59" s="99"/>
    </row>
    <row r="60" spans="1:18" ht="20.100000000000001" customHeight="1" x14ac:dyDescent="0.25">
      <c r="A60" s="42">
        <f>Name!$E$7</f>
        <v>0</v>
      </c>
      <c r="B60" s="7">
        <v>149</v>
      </c>
      <c r="C60" s="121"/>
      <c r="D60" s="121"/>
      <c r="E60" s="101"/>
      <c r="F60" s="7" t="s">
        <v>86</v>
      </c>
      <c r="G60" s="101"/>
      <c r="H60" s="101"/>
      <c r="I60" s="154"/>
      <c r="J60" s="121"/>
      <c r="K60" s="160"/>
      <c r="L60" s="160"/>
      <c r="M60" s="121"/>
      <c r="N60" s="121"/>
      <c r="O60" s="101"/>
      <c r="P60" s="156"/>
      <c r="Q60" s="124"/>
      <c r="R60" s="99"/>
    </row>
    <row r="61" spans="1:18" ht="20.100000000000001" customHeight="1" x14ac:dyDescent="0.25">
      <c r="A61" s="42">
        <f>Name!$E$7</f>
        <v>0</v>
      </c>
      <c r="B61" s="7">
        <v>150</v>
      </c>
      <c r="C61" s="121"/>
      <c r="D61" s="121"/>
      <c r="E61" s="101"/>
      <c r="F61" s="7" t="s">
        <v>86</v>
      </c>
      <c r="G61" s="101"/>
      <c r="H61" s="101"/>
      <c r="I61" s="154"/>
      <c r="J61" s="121"/>
      <c r="K61" s="160"/>
      <c r="L61" s="160"/>
      <c r="M61" s="121"/>
      <c r="N61" s="121"/>
      <c r="O61" s="101"/>
      <c r="P61" s="156"/>
      <c r="Q61" s="124"/>
      <c r="R61" s="99"/>
    </row>
    <row r="62" spans="1:18" ht="20.100000000000001" customHeight="1" x14ac:dyDescent="0.25">
      <c r="A62" s="42">
        <f>Name!$E$7</f>
        <v>0</v>
      </c>
      <c r="B62" s="135">
        <v>151</v>
      </c>
      <c r="C62" s="121"/>
      <c r="D62" s="121"/>
      <c r="E62" s="101"/>
      <c r="F62" s="7" t="s">
        <v>86</v>
      </c>
      <c r="G62" s="101"/>
      <c r="H62" s="101"/>
      <c r="I62" s="154"/>
      <c r="J62" s="121"/>
      <c r="K62" s="160"/>
      <c r="L62" s="160"/>
      <c r="M62" s="121"/>
      <c r="N62" s="121"/>
      <c r="O62" s="101"/>
      <c r="P62" s="156"/>
      <c r="Q62" s="124"/>
      <c r="R62" s="99"/>
    </row>
    <row r="63" spans="1:18" ht="20.100000000000001" customHeight="1" x14ac:dyDescent="0.25">
      <c r="A63" s="42">
        <f>Name!$E$7</f>
        <v>0</v>
      </c>
      <c r="B63" s="135">
        <v>152</v>
      </c>
      <c r="C63" s="121"/>
      <c r="D63" s="121"/>
      <c r="E63" s="101"/>
      <c r="F63" s="7" t="s">
        <v>86</v>
      </c>
      <c r="G63" s="101"/>
      <c r="H63" s="101"/>
      <c r="I63" s="154"/>
      <c r="J63" s="121"/>
      <c r="K63" s="160"/>
      <c r="L63" s="160"/>
      <c r="M63" s="121"/>
      <c r="N63" s="121"/>
      <c r="O63" s="101"/>
      <c r="P63" s="156"/>
      <c r="Q63" s="124"/>
      <c r="R63" s="99"/>
    </row>
    <row r="64" spans="1:18" ht="20.100000000000001" customHeight="1" x14ac:dyDescent="0.25">
      <c r="A64" s="42">
        <f>Name!$E$7</f>
        <v>0</v>
      </c>
      <c r="B64" s="135">
        <v>153</v>
      </c>
      <c r="C64" s="121"/>
      <c r="D64" s="121"/>
      <c r="E64" s="101"/>
      <c r="F64" s="7" t="s">
        <v>86</v>
      </c>
      <c r="G64" s="101"/>
      <c r="H64" s="101"/>
      <c r="I64" s="154"/>
      <c r="J64" s="121"/>
      <c r="K64" s="160"/>
      <c r="L64" s="160"/>
      <c r="M64" s="121"/>
      <c r="N64" s="121"/>
      <c r="O64" s="101"/>
      <c r="P64" s="156"/>
      <c r="Q64" s="124"/>
      <c r="R64" s="99"/>
    </row>
    <row r="65" spans="1:18" ht="20.100000000000001" customHeight="1" x14ac:dyDescent="0.25">
      <c r="A65" s="42">
        <f>Name!$E$7</f>
        <v>0</v>
      </c>
      <c r="B65" s="135">
        <v>154</v>
      </c>
      <c r="C65" s="121"/>
      <c r="D65" s="121"/>
      <c r="E65" s="101"/>
      <c r="F65" s="7" t="s">
        <v>86</v>
      </c>
      <c r="G65" s="101"/>
      <c r="H65" s="101"/>
      <c r="I65" s="154"/>
      <c r="J65" s="121"/>
      <c r="K65" s="160"/>
      <c r="L65" s="160"/>
      <c r="M65" s="121"/>
      <c r="N65" s="121"/>
      <c r="O65" s="101"/>
      <c r="P65" s="156"/>
      <c r="Q65" s="124"/>
      <c r="R65" s="99"/>
    </row>
    <row r="66" spans="1:18" ht="20.100000000000001" customHeight="1" x14ac:dyDescent="0.25">
      <c r="A66" s="42">
        <f>Name!$E$7</f>
        <v>0</v>
      </c>
      <c r="B66" s="135">
        <v>155</v>
      </c>
      <c r="C66" s="121"/>
      <c r="D66" s="121"/>
      <c r="E66" s="101"/>
      <c r="F66" s="7" t="s">
        <v>86</v>
      </c>
      <c r="G66" s="101"/>
      <c r="H66" s="101"/>
      <c r="I66" s="154"/>
      <c r="J66" s="121"/>
      <c r="K66" s="160"/>
      <c r="L66" s="160"/>
      <c r="M66" s="121"/>
      <c r="N66" s="121"/>
      <c r="O66" s="101"/>
      <c r="P66" s="156"/>
      <c r="Q66" s="124"/>
      <c r="R66" s="99"/>
    </row>
    <row r="67" spans="1:18" ht="20.100000000000001" customHeight="1" thickBot="1" x14ac:dyDescent="0.3">
      <c r="A67" s="42">
        <f>Name!$E$7</f>
        <v>0</v>
      </c>
      <c r="B67" s="135">
        <v>156</v>
      </c>
      <c r="C67" s="121"/>
      <c r="D67" s="121"/>
      <c r="E67" s="101"/>
      <c r="F67" s="7" t="s">
        <v>86</v>
      </c>
      <c r="G67" s="101"/>
      <c r="H67" s="101"/>
      <c r="I67" s="154"/>
      <c r="J67" s="121"/>
      <c r="K67" s="160"/>
      <c r="L67" s="160"/>
      <c r="M67" s="121"/>
      <c r="N67" s="121"/>
      <c r="O67" s="101"/>
      <c r="P67" s="156"/>
      <c r="Q67" s="124"/>
      <c r="R67" s="159"/>
    </row>
    <row r="68" spans="1:18" ht="20.100000000000001" customHeight="1" x14ac:dyDescent="0.25">
      <c r="A68" s="144"/>
      <c r="B68" s="145"/>
      <c r="C68" s="14"/>
      <c r="D68" s="14"/>
      <c r="E68" s="20"/>
      <c r="F68" s="20"/>
      <c r="G68" s="20"/>
      <c r="H68" s="20"/>
      <c r="I68" s="146"/>
      <c r="J68" s="14"/>
      <c r="K68" s="16"/>
      <c r="L68" s="16"/>
      <c r="M68" s="14"/>
      <c r="N68" s="14"/>
      <c r="O68" s="20"/>
      <c r="P68" s="21"/>
      <c r="Q68" s="45"/>
      <c r="R68" s="20"/>
    </row>
    <row r="69" spans="1:18" ht="20.100000000000001" customHeight="1" x14ac:dyDescent="0.25">
      <c r="I69" s="39"/>
      <c r="K69" s="40"/>
      <c r="L69" s="40"/>
    </row>
    <row r="70" spans="1:18" ht="20.100000000000001" customHeight="1" x14ac:dyDescent="0.25">
      <c r="I70" s="39"/>
      <c r="K70" s="40"/>
      <c r="L70" s="40"/>
    </row>
    <row r="77" spans="1:18" x14ac:dyDescent="0.25">
      <c r="H77" s="7" t="s">
        <v>68</v>
      </c>
    </row>
    <row r="78" spans="1:18" x14ac:dyDescent="0.25">
      <c r="H78" s="7" t="s">
        <v>38</v>
      </c>
    </row>
    <row r="79" spans="1:18" x14ac:dyDescent="0.25">
      <c r="F79" s="7" t="s">
        <v>73</v>
      </c>
      <c r="H79" s="7" t="s">
        <v>69</v>
      </c>
    </row>
    <row r="80" spans="1:18" x14ac:dyDescent="0.25">
      <c r="F80" s="7" t="s">
        <v>74</v>
      </c>
      <c r="H80" s="7" t="s">
        <v>62</v>
      </c>
    </row>
    <row r="81" spans="6:12" x14ac:dyDescent="0.25">
      <c r="F81" s="7" t="s">
        <v>72</v>
      </c>
      <c r="H81" s="7" t="s">
        <v>70</v>
      </c>
      <c r="K81" s="7" t="s">
        <v>39</v>
      </c>
      <c r="L81" s="7" t="s">
        <v>55</v>
      </c>
    </row>
    <row r="82" spans="6:12" x14ac:dyDescent="0.25">
      <c r="H82" s="7" t="s">
        <v>71</v>
      </c>
      <c r="K82" s="7" t="s">
        <v>67</v>
      </c>
    </row>
  </sheetData>
  <sheetProtection algorithmName="SHA-512" hashValue="LWIuhyV5Bk99JJWpKpxJurYHXfywpYPcW0sw0X21WWzSMSxKfZKZnVzJj2M+4C8zxgzxvBZt+mcfdsEbVvV//Q==" saltValue="PRtZEmQzoh9BqAqtmp3ufg==" spinCount="100000" sheet="1" objects="1" scenarios="1"/>
  <mergeCells count="7">
    <mergeCell ref="E7:F7"/>
    <mergeCell ref="M10:P10"/>
    <mergeCell ref="D2:F2"/>
    <mergeCell ref="D3:F3"/>
    <mergeCell ref="D4:F4"/>
    <mergeCell ref="E5:F5"/>
    <mergeCell ref="E6:F6"/>
  </mergeCells>
  <dataValidations count="4">
    <dataValidation type="list" showInputMessage="1" showErrorMessage="1" sqref="K12:K70">
      <formula1>$K$81:$K$83</formula1>
    </dataValidation>
    <dataValidation type="list" showInputMessage="1" showErrorMessage="1" sqref="L12:L70">
      <formula1>$L$81:$L$82</formula1>
    </dataValidation>
    <dataValidation type="list" showInputMessage="1" showErrorMessage="1" sqref="H12">
      <formula1>$H$77:$H$83</formula1>
    </dataValidation>
    <dataValidation type="list" allowBlank="1" showInputMessage="1" showErrorMessage="1" sqref="H13:H57">
      <formula1>$H$77:$H$83</formula1>
    </dataValidation>
  </dataValidations>
  <printOptions gridLines="1"/>
  <pageMargins left="0.25" right="0.25" top="1" bottom="1" header="0.5" footer="0.5"/>
  <pageSetup scale="44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6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 activeCell="D3" sqref="D3:F3"/>
    </sheetView>
  </sheetViews>
  <sheetFormatPr defaultColWidth="8.85546875" defaultRowHeight="15" x14ac:dyDescent="0.25"/>
  <cols>
    <col min="1" max="1" width="11.28515625" style="7" customWidth="1"/>
    <col min="2" max="2" width="8.7109375" style="7" customWidth="1"/>
    <col min="3" max="3" width="10.7109375" style="7" customWidth="1"/>
    <col min="4" max="5" width="17.7109375" style="8" customWidth="1"/>
    <col min="6" max="6" width="6.7109375" style="7" customWidth="1"/>
    <col min="7" max="9" width="13.7109375" style="7" customWidth="1"/>
    <col min="10" max="10" width="14.7109375" style="48" customWidth="1"/>
    <col min="11" max="11" width="25.7109375" style="10" customWidth="1"/>
    <col min="12" max="12" width="14.140625" style="7" bestFit="1" customWidth="1"/>
    <col min="13" max="13" width="11.7109375" style="7" customWidth="1"/>
    <col min="14" max="14" width="35.7109375" style="10" customWidth="1"/>
    <col min="15" max="15" width="25.7109375" style="10" customWidth="1"/>
    <col min="16" max="16" width="7.7109375" style="7" customWidth="1"/>
    <col min="17" max="17" width="8.7109375" style="9" customWidth="1"/>
    <col min="18" max="18" width="35.7109375" style="7" customWidth="1"/>
    <col min="19" max="19" width="13.28515625" style="7" customWidth="1"/>
    <col min="20" max="20" width="8.85546875" style="7"/>
    <col min="21" max="27" width="8.85546875" style="8"/>
    <col min="28" max="28" width="8.85546875" style="7"/>
    <col min="29" max="29" width="8.85546875" style="8"/>
    <col min="30" max="32" width="8.85546875" style="7"/>
    <col min="33" max="36" width="8.85546875" style="2"/>
    <col min="37" max="37" width="8.85546875" style="1"/>
  </cols>
  <sheetData>
    <row r="1" spans="1:32" ht="20.100000000000001" customHeight="1" x14ac:dyDescent="0.25"/>
    <row r="2" spans="1:32" ht="20.100000000000001" customHeight="1" x14ac:dyDescent="0.25">
      <c r="D2" s="228" t="s">
        <v>0</v>
      </c>
      <c r="E2" s="228"/>
      <c r="F2" s="228"/>
      <c r="N2" s="8"/>
      <c r="O2" s="8"/>
      <c r="R2" s="8"/>
      <c r="T2" s="8"/>
    </row>
    <row r="3" spans="1:32" ht="20.100000000000001" customHeight="1" x14ac:dyDescent="0.25">
      <c r="D3" s="228" t="s">
        <v>105</v>
      </c>
      <c r="E3" s="228"/>
      <c r="F3" s="228"/>
      <c r="N3" s="8"/>
      <c r="O3" s="8"/>
      <c r="R3" s="8"/>
      <c r="T3" s="8"/>
    </row>
    <row r="4" spans="1:32" ht="20.100000000000001" customHeight="1" thickBot="1" x14ac:dyDescent="0.3">
      <c r="D4" s="237" t="s">
        <v>27</v>
      </c>
      <c r="E4" s="237"/>
      <c r="F4" s="237"/>
      <c r="G4" s="50"/>
      <c r="I4" s="42"/>
      <c r="K4" s="44"/>
      <c r="N4" s="8"/>
      <c r="O4" s="8"/>
      <c r="R4" s="8"/>
      <c r="T4" s="8"/>
    </row>
    <row r="5" spans="1:32" ht="20.100000000000001" customHeight="1" thickBot="1" x14ac:dyDescent="0.3">
      <c r="D5" s="49" t="s">
        <v>28</v>
      </c>
      <c r="E5" s="238">
        <f>Name!E5</f>
        <v>0</v>
      </c>
      <c r="F5" s="239"/>
      <c r="N5" s="8"/>
      <c r="O5" s="8"/>
      <c r="R5" s="8"/>
      <c r="T5" s="8"/>
    </row>
    <row r="6" spans="1:32" ht="20.100000000000001" customHeight="1" thickBot="1" x14ac:dyDescent="0.3">
      <c r="D6" s="49" t="s">
        <v>29</v>
      </c>
      <c r="E6" s="240">
        <f>Name!E6</f>
        <v>0</v>
      </c>
      <c r="F6" s="241"/>
      <c r="N6" s="8"/>
      <c r="O6" s="8"/>
      <c r="R6" s="8"/>
      <c r="T6" s="236" t="s">
        <v>99</v>
      </c>
      <c r="U6" s="236"/>
      <c r="V6" s="236"/>
      <c r="W6" s="236"/>
      <c r="X6" s="236"/>
      <c r="Y6" s="236"/>
      <c r="Z6" s="236"/>
      <c r="AA6" s="236"/>
    </row>
    <row r="7" spans="1:32" ht="20.100000000000001" customHeight="1" thickBot="1" x14ac:dyDescent="0.3">
      <c r="D7" s="49" t="s">
        <v>85</v>
      </c>
      <c r="E7" s="242">
        <f>Name!E7</f>
        <v>0</v>
      </c>
      <c r="F7" s="243"/>
      <c r="N7" s="8"/>
      <c r="O7" s="8"/>
      <c r="R7" s="8"/>
      <c r="T7" s="122"/>
      <c r="U7" s="122"/>
      <c r="V7" s="122"/>
      <c r="W7" s="122"/>
      <c r="X7" s="122"/>
      <c r="Y7" s="122"/>
      <c r="Z7" s="122"/>
      <c r="AA7" s="122"/>
    </row>
    <row r="8" spans="1:32" ht="20.100000000000001" customHeight="1" thickBot="1" x14ac:dyDescent="0.3">
      <c r="E8" s="49"/>
      <c r="F8" s="50"/>
      <c r="G8" s="50"/>
      <c r="H8" s="50"/>
      <c r="I8" s="50"/>
      <c r="J8" s="51"/>
      <c r="K8" s="52"/>
      <c r="L8" s="50"/>
      <c r="M8" s="50"/>
      <c r="N8" s="49"/>
      <c r="O8" s="49"/>
      <c r="P8" s="50"/>
      <c r="Q8" s="53"/>
      <c r="R8" s="49"/>
      <c r="S8" s="50"/>
      <c r="T8" s="49"/>
    </row>
    <row r="9" spans="1:32" ht="20.100000000000001" customHeight="1" x14ac:dyDescent="0.25">
      <c r="A9" s="133" t="s">
        <v>66</v>
      </c>
      <c r="B9" s="126"/>
      <c r="C9" s="150"/>
      <c r="D9" s="13"/>
      <c r="E9" s="14"/>
      <c r="F9" s="15"/>
      <c r="G9" s="140" t="s">
        <v>75</v>
      </c>
      <c r="H9" s="12"/>
      <c r="I9" s="16" t="s">
        <v>21</v>
      </c>
      <c r="J9" s="54" t="s">
        <v>25</v>
      </c>
      <c r="K9" s="17"/>
      <c r="L9" s="16"/>
      <c r="M9" s="15"/>
      <c r="N9" s="18"/>
      <c r="O9" s="19"/>
      <c r="P9" s="20"/>
      <c r="Q9" s="21"/>
      <c r="R9" s="20"/>
      <c r="S9" s="15"/>
      <c r="T9" s="20"/>
      <c r="U9" s="14"/>
      <c r="V9" s="14"/>
      <c r="W9" s="14"/>
      <c r="X9" s="14"/>
      <c r="Y9" s="14"/>
      <c r="Z9" s="55"/>
      <c r="AA9" s="56"/>
    </row>
    <row r="10" spans="1:32" ht="20.100000000000001" customHeight="1" x14ac:dyDescent="0.25">
      <c r="A10" s="134" t="s">
        <v>64</v>
      </c>
      <c r="B10" s="40" t="s">
        <v>36</v>
      </c>
      <c r="C10" s="151" t="s">
        <v>63</v>
      </c>
      <c r="D10" s="24"/>
      <c r="F10" s="26"/>
      <c r="G10" s="141" t="s">
        <v>76</v>
      </c>
      <c r="H10" s="27" t="s">
        <v>5</v>
      </c>
      <c r="I10" s="40" t="s">
        <v>22</v>
      </c>
      <c r="J10" s="58" t="s">
        <v>23</v>
      </c>
      <c r="K10" s="41"/>
      <c r="L10" s="28" t="s">
        <v>51</v>
      </c>
      <c r="M10" s="40" t="s">
        <v>53</v>
      </c>
      <c r="N10" s="226" t="s">
        <v>14</v>
      </c>
      <c r="O10" s="227"/>
      <c r="P10" s="227"/>
      <c r="Q10" s="227"/>
      <c r="R10" s="28"/>
      <c r="S10" s="30" t="s">
        <v>19</v>
      </c>
      <c r="T10" s="226" t="s">
        <v>9</v>
      </c>
      <c r="U10" s="244"/>
      <c r="V10" s="244" t="s">
        <v>10</v>
      </c>
      <c r="W10" s="244"/>
      <c r="X10" s="227" t="s">
        <v>11</v>
      </c>
      <c r="Y10" s="244"/>
      <c r="Z10" s="59" t="s">
        <v>7</v>
      </c>
      <c r="AA10" s="60" t="s">
        <v>36</v>
      </c>
      <c r="AB10" s="7" t="s">
        <v>36</v>
      </c>
      <c r="AC10" s="7" t="s">
        <v>47</v>
      </c>
      <c r="AD10" s="7" t="s">
        <v>95</v>
      </c>
      <c r="AE10" s="7" t="s">
        <v>96</v>
      </c>
      <c r="AF10" s="7" t="s">
        <v>10</v>
      </c>
    </row>
    <row r="11" spans="1:32" ht="20.100000000000001" customHeight="1" x14ac:dyDescent="0.25">
      <c r="A11" s="134" t="s">
        <v>65</v>
      </c>
      <c r="B11" s="40" t="s">
        <v>60</v>
      </c>
      <c r="C11" s="151" t="s">
        <v>60</v>
      </c>
      <c r="D11" s="61" t="s">
        <v>1</v>
      </c>
      <c r="E11" s="41" t="s">
        <v>2</v>
      </c>
      <c r="F11" s="30" t="s">
        <v>3</v>
      </c>
      <c r="G11" s="141" t="s">
        <v>72</v>
      </c>
      <c r="H11" s="27" t="s">
        <v>4</v>
      </c>
      <c r="I11" s="40" t="s">
        <v>26</v>
      </c>
      <c r="J11" s="58" t="s">
        <v>24</v>
      </c>
      <c r="K11" s="41" t="s">
        <v>6</v>
      </c>
      <c r="L11" s="28" t="s">
        <v>52</v>
      </c>
      <c r="M11" s="40" t="s">
        <v>54</v>
      </c>
      <c r="N11" s="61" t="s">
        <v>15</v>
      </c>
      <c r="O11" s="29" t="s">
        <v>16</v>
      </c>
      <c r="P11" s="28" t="s">
        <v>17</v>
      </c>
      <c r="Q11" s="62" t="s">
        <v>18</v>
      </c>
      <c r="R11" s="28" t="s">
        <v>56</v>
      </c>
      <c r="S11" s="30" t="s">
        <v>20</v>
      </c>
      <c r="T11" s="40" t="s">
        <v>12</v>
      </c>
      <c r="U11" s="40" t="s">
        <v>13</v>
      </c>
      <c r="V11" s="40" t="s">
        <v>12</v>
      </c>
      <c r="W11" s="40" t="s">
        <v>13</v>
      </c>
      <c r="X11" s="28" t="s">
        <v>12</v>
      </c>
      <c r="Y11" s="40" t="s">
        <v>13</v>
      </c>
      <c r="Z11" s="59" t="s">
        <v>8</v>
      </c>
      <c r="AA11" s="60" t="s">
        <v>8</v>
      </c>
      <c r="AC11" s="7"/>
    </row>
    <row r="12" spans="1:32" ht="9.9499999999999993" customHeight="1" x14ac:dyDescent="0.25">
      <c r="A12" s="67"/>
      <c r="B12" s="68"/>
      <c r="C12" s="152"/>
      <c r="D12" s="65"/>
      <c r="E12" s="63"/>
      <c r="F12" s="66"/>
      <c r="G12" s="67"/>
      <c r="H12" s="68"/>
      <c r="I12" s="64"/>
      <c r="J12" s="69"/>
      <c r="K12" s="63"/>
      <c r="L12" s="71"/>
      <c r="M12" s="64"/>
      <c r="N12" s="65"/>
      <c r="O12" s="70"/>
      <c r="P12" s="71"/>
      <c r="Q12" s="72"/>
      <c r="R12" s="71"/>
      <c r="S12" s="66"/>
      <c r="T12" s="64"/>
      <c r="U12" s="73"/>
      <c r="V12" s="73"/>
      <c r="W12" s="73"/>
      <c r="X12" s="73"/>
      <c r="Y12" s="74"/>
      <c r="Z12" s="75"/>
      <c r="AA12" s="76"/>
      <c r="AC12" s="7"/>
    </row>
    <row r="13" spans="1:32" ht="20.100000000000001" customHeight="1" thickBot="1" x14ac:dyDescent="0.3">
      <c r="A13" s="22"/>
      <c r="B13" s="23"/>
      <c r="C13" s="153"/>
      <c r="D13" s="143" t="s">
        <v>37</v>
      </c>
      <c r="E13" s="10"/>
      <c r="G13" s="22"/>
      <c r="H13" s="23"/>
      <c r="N13" s="77"/>
      <c r="O13" s="78"/>
      <c r="P13" s="79"/>
      <c r="Q13" s="80"/>
      <c r="R13" s="79"/>
      <c r="S13" s="26"/>
      <c r="U13" s="7"/>
      <c r="V13" s="7"/>
      <c r="W13" s="7"/>
      <c r="X13" s="7"/>
      <c r="Y13" s="79"/>
      <c r="Z13" s="81"/>
      <c r="AA13" s="82"/>
      <c r="AC13" s="7"/>
    </row>
    <row r="14" spans="1:32" ht="20.100000000000001" customHeight="1" thickBot="1" x14ac:dyDescent="0.3">
      <c r="A14" s="43">
        <f>Name!$E$7</f>
        <v>0</v>
      </c>
      <c r="B14" s="12" t="s">
        <v>31</v>
      </c>
      <c r="C14" s="161"/>
      <c r="D14" s="164" t="e">
        <f>VLOOKUP($C14,Name!$B$12:$R$67,2,FALSE)</f>
        <v>#N/A</v>
      </c>
      <c r="E14" s="165" t="e">
        <f>VLOOKUP($C14,Name!$B$12:$R$67,3,FALSE)</f>
        <v>#N/A</v>
      </c>
      <c r="F14" s="166" t="e">
        <f>VLOOKUP($C14,Name!$B$12:$R$67,4,FALSE)</f>
        <v>#N/A</v>
      </c>
      <c r="G14" s="87"/>
      <c r="H14" s="173" t="e">
        <f>VLOOKUP($C14,Name!$B$12:$R$67,6,FALSE)</f>
        <v>#N/A</v>
      </c>
      <c r="I14" s="166" t="e">
        <f>VLOOKUP($C14,Name!$B$12:$R$67,7,FALSE)</f>
        <v>#N/A</v>
      </c>
      <c r="J14" s="174" t="e">
        <f>VLOOKUP($C14,Name!$B$12:$R$67,8,FALSE)</f>
        <v>#N/A</v>
      </c>
      <c r="K14" s="165" t="e">
        <f>VLOOKUP($C14,Name!$B$12:$R$67,9,FALSE)</f>
        <v>#N/A</v>
      </c>
      <c r="L14" s="166" t="e">
        <f>VLOOKUP($C14,Name!$B$12:$R$67,10,FALSE)</f>
        <v>#N/A</v>
      </c>
      <c r="M14" s="175" t="e">
        <f>VLOOKUP($C14,Name!$B$12:$R$67,11,FALSE)</f>
        <v>#N/A</v>
      </c>
      <c r="N14" s="165" t="e">
        <f>VLOOKUP($C14,Name!$B$12:$R$67,12,FALSE)</f>
        <v>#N/A</v>
      </c>
      <c r="O14" s="165" t="e">
        <f>VLOOKUP($C14,Name!$B$12:$R$67,13,FALSE)</f>
        <v>#N/A</v>
      </c>
      <c r="P14" s="166" t="e">
        <f>VLOOKUP($C14,Name!$B$12:$R$67,14,FALSE)</f>
        <v>#N/A</v>
      </c>
      <c r="Q14" s="176" t="e">
        <f>VLOOKUP($C14,Name!$B$12:$R$67,15,FALSE)</f>
        <v>#N/A</v>
      </c>
      <c r="R14" s="165" t="e">
        <f>VLOOKUP($C14,Name!$B$12:$R$67,16,FALSE)</f>
        <v>#N/A</v>
      </c>
      <c r="S14" s="175" t="e">
        <f>VLOOKUP($C14,Name!$B$12:$R$67,17,FALSE)</f>
        <v>#N/A</v>
      </c>
      <c r="T14" s="88"/>
      <c r="U14" s="86"/>
      <c r="V14" s="86"/>
      <c r="W14" s="86"/>
      <c r="X14" s="86"/>
      <c r="Y14" s="86"/>
      <c r="Z14" s="193">
        <f t="shared" ref="Z14:Z43" si="0">SUM(T14:Y14)</f>
        <v>0</v>
      </c>
      <c r="AA14" s="194">
        <f>SUM(LARGE($Z$14:$Z$18,{1,2,3,4}))</f>
        <v>0</v>
      </c>
      <c r="AB14" s="195">
        <f>SUM(LARGE($Z$14:$Z$18,{1,2,3,4}))</f>
        <v>0</v>
      </c>
      <c r="AC14" s="195">
        <f t="shared" ref="AC14:AC74" si="1">SUM(T14:Y14)</f>
        <v>0</v>
      </c>
      <c r="AD14" s="195">
        <f>SUM(X14:Y14)</f>
        <v>0</v>
      </c>
      <c r="AE14" s="195">
        <f>SUM(T14:U14)</f>
        <v>0</v>
      </c>
      <c r="AF14" s="195">
        <f>SUM(V14:W14)</f>
        <v>0</v>
      </c>
    </row>
    <row r="15" spans="1:32" ht="20.100000000000001" customHeight="1" x14ac:dyDescent="0.25">
      <c r="A15" s="43">
        <f>Name!$E$7</f>
        <v>0</v>
      </c>
      <c r="B15" s="23" t="s">
        <v>31</v>
      </c>
      <c r="C15" s="162"/>
      <c r="D15" s="167" t="e">
        <f>VLOOKUP($C15,Name!$B$12:$R$67,2,FALSE)</f>
        <v>#N/A</v>
      </c>
      <c r="E15" s="168" t="e">
        <f>VLOOKUP($C15,Name!$B$12:$R$67,3,FALSE)</f>
        <v>#N/A</v>
      </c>
      <c r="F15" s="169" t="e">
        <f>VLOOKUP($C15,Name!$B$12:$R$67,4,FALSE)</f>
        <v>#N/A</v>
      </c>
      <c r="G15" s="96"/>
      <c r="H15" s="177" t="e">
        <f>VLOOKUP($C15,Name!$B$12:$R$67,6,FALSE)</f>
        <v>#N/A</v>
      </c>
      <c r="I15" s="169" t="e">
        <f>VLOOKUP($C15,Name!$B$12:$R$67,7,FALSE)</f>
        <v>#N/A</v>
      </c>
      <c r="J15" s="178" t="e">
        <f>VLOOKUP($C15,Name!$B$12:$R$67,8,FALSE)</f>
        <v>#N/A</v>
      </c>
      <c r="K15" s="168" t="e">
        <f>VLOOKUP($C15,Name!$B$12:$R$67,9,FALSE)</f>
        <v>#N/A</v>
      </c>
      <c r="L15" s="169" t="e">
        <f>VLOOKUP($C15,Name!$B$12:$R$67,10,FALSE)</f>
        <v>#N/A</v>
      </c>
      <c r="M15" s="179" t="e">
        <f>VLOOKUP($C15,Name!$B$12:$R$67,11,FALSE)</f>
        <v>#N/A</v>
      </c>
      <c r="N15" s="168" t="e">
        <f>VLOOKUP($C15,Name!$B$12:$R$67,12,FALSE)</f>
        <v>#N/A</v>
      </c>
      <c r="O15" s="168" t="e">
        <f>VLOOKUP($C15,Name!$B$12:$R$67,13,FALSE)</f>
        <v>#N/A</v>
      </c>
      <c r="P15" s="169" t="e">
        <f>VLOOKUP($C15,Name!$B$12:$R$67,14,FALSE)</f>
        <v>#N/A</v>
      </c>
      <c r="Q15" s="180" t="e">
        <f>VLOOKUP($C15,Name!$B$12:$R$67,15,FALSE)</f>
        <v>#N/A</v>
      </c>
      <c r="R15" s="168" t="e">
        <f>VLOOKUP($C15,Name!$B$12:$R$67,16,FALSE)</f>
        <v>#N/A</v>
      </c>
      <c r="S15" s="179" t="e">
        <f>VLOOKUP($C15,Name!$B$12:$R$67,17,FALSE)</f>
        <v>#N/A</v>
      </c>
      <c r="T15" s="101"/>
      <c r="U15" s="101"/>
      <c r="V15" s="101"/>
      <c r="W15" s="101"/>
      <c r="X15" s="101"/>
      <c r="Y15" s="95"/>
      <c r="Z15" s="196">
        <f t="shared" si="0"/>
        <v>0</v>
      </c>
      <c r="AA15" s="197" t="s">
        <v>58</v>
      </c>
      <c r="AB15" s="195"/>
      <c r="AC15" s="195">
        <f t="shared" si="1"/>
        <v>0</v>
      </c>
      <c r="AD15" s="195">
        <f t="shared" ref="AD15:AD43" si="2">SUM(X15:Y15)</f>
        <v>0</v>
      </c>
      <c r="AE15" s="195">
        <f t="shared" ref="AE15:AE43" si="3">SUM(T15:U15)</f>
        <v>0</v>
      </c>
      <c r="AF15" s="195">
        <f t="shared" ref="AF15:AF43" si="4">SUM(V15:W15)</f>
        <v>0</v>
      </c>
    </row>
    <row r="16" spans="1:32" ht="20.100000000000001" customHeight="1" x14ac:dyDescent="0.25">
      <c r="A16" s="43">
        <f>Name!$E$7</f>
        <v>0</v>
      </c>
      <c r="B16" s="23" t="s">
        <v>31</v>
      </c>
      <c r="C16" s="162"/>
      <c r="D16" s="167" t="e">
        <f>VLOOKUP($C16,Name!$B$12:$R$67,2,FALSE)</f>
        <v>#N/A</v>
      </c>
      <c r="E16" s="168" t="e">
        <f>VLOOKUP($C16,Name!$B$12:$R$67,3,FALSE)</f>
        <v>#N/A</v>
      </c>
      <c r="F16" s="169" t="e">
        <f>VLOOKUP($C16,Name!$B$12:$R$67,4,FALSE)</f>
        <v>#N/A</v>
      </c>
      <c r="G16" s="96"/>
      <c r="H16" s="177" t="e">
        <f>VLOOKUP($C16,Name!$B$12:$R$67,6,FALSE)</f>
        <v>#N/A</v>
      </c>
      <c r="I16" s="169" t="e">
        <f>VLOOKUP($C16,Name!$B$12:$R$67,7,FALSE)</f>
        <v>#N/A</v>
      </c>
      <c r="J16" s="178" t="e">
        <f>VLOOKUP($C16,Name!$B$12:$R$67,8,FALSE)</f>
        <v>#N/A</v>
      </c>
      <c r="K16" s="168" t="e">
        <f>VLOOKUP($C16,Name!$B$12:$R$67,9,FALSE)</f>
        <v>#N/A</v>
      </c>
      <c r="L16" s="169" t="e">
        <f>VLOOKUP($C16,Name!$B$12:$R$67,10,FALSE)</f>
        <v>#N/A</v>
      </c>
      <c r="M16" s="179" t="e">
        <f>VLOOKUP($C16,Name!$B$12:$R$67,11,FALSE)</f>
        <v>#N/A</v>
      </c>
      <c r="N16" s="168" t="e">
        <f>VLOOKUP($C16,Name!$B$12:$R$67,12,FALSE)</f>
        <v>#N/A</v>
      </c>
      <c r="O16" s="168" t="e">
        <f>VLOOKUP($C16,Name!$B$12:$R$67,13,FALSE)</f>
        <v>#N/A</v>
      </c>
      <c r="P16" s="169" t="e">
        <f>VLOOKUP($C16,Name!$B$12:$R$67,14,FALSE)</f>
        <v>#N/A</v>
      </c>
      <c r="Q16" s="180" t="e">
        <f>VLOOKUP($C16,Name!$B$12:$R$67,15,FALSE)</f>
        <v>#N/A</v>
      </c>
      <c r="R16" s="168" t="e">
        <f>VLOOKUP($C16,Name!$B$12:$R$67,16,FALSE)</f>
        <v>#N/A</v>
      </c>
      <c r="S16" s="179" t="e">
        <f>VLOOKUP($C16,Name!$B$12:$R$67,17,FALSE)</f>
        <v>#N/A</v>
      </c>
      <c r="T16" s="101"/>
      <c r="U16" s="101"/>
      <c r="V16" s="101"/>
      <c r="W16" s="101"/>
      <c r="X16" s="101"/>
      <c r="Y16" s="95"/>
      <c r="Z16" s="196">
        <f t="shared" si="0"/>
        <v>0</v>
      </c>
      <c r="AA16" s="197" t="s">
        <v>58</v>
      </c>
      <c r="AB16" s="195"/>
      <c r="AC16" s="195">
        <f t="shared" si="1"/>
        <v>0</v>
      </c>
      <c r="AD16" s="195">
        <f t="shared" si="2"/>
        <v>0</v>
      </c>
      <c r="AE16" s="195">
        <f t="shared" si="3"/>
        <v>0</v>
      </c>
      <c r="AF16" s="195">
        <f t="shared" si="4"/>
        <v>0</v>
      </c>
    </row>
    <row r="17" spans="1:32" ht="20.100000000000001" customHeight="1" x14ac:dyDescent="0.25">
      <c r="A17" s="43">
        <f>Name!$E$7</f>
        <v>0</v>
      </c>
      <c r="B17" s="23" t="s">
        <v>31</v>
      </c>
      <c r="C17" s="162"/>
      <c r="D17" s="167" t="e">
        <f>VLOOKUP($C17,Name!$B$12:$R$67,2,FALSE)</f>
        <v>#N/A</v>
      </c>
      <c r="E17" s="168" t="e">
        <f>VLOOKUP($C17,Name!$B$12:$R$67,3,FALSE)</f>
        <v>#N/A</v>
      </c>
      <c r="F17" s="169" t="e">
        <f>VLOOKUP($C17,Name!$B$12:$R$67,4,FALSE)</f>
        <v>#N/A</v>
      </c>
      <c r="G17" s="96"/>
      <c r="H17" s="177" t="e">
        <f>VLOOKUP($C17,Name!$B$12:$R$67,6,FALSE)</f>
        <v>#N/A</v>
      </c>
      <c r="I17" s="169" t="e">
        <f>VLOOKUP($C17,Name!$B$12:$R$67,7,FALSE)</f>
        <v>#N/A</v>
      </c>
      <c r="J17" s="178" t="e">
        <f>VLOOKUP($C17,Name!$B$12:$R$67,8,FALSE)</f>
        <v>#N/A</v>
      </c>
      <c r="K17" s="168" t="e">
        <f>VLOOKUP($C17,Name!$B$12:$R$67,9,FALSE)</f>
        <v>#N/A</v>
      </c>
      <c r="L17" s="169" t="e">
        <f>VLOOKUP($C17,Name!$B$12:$R$67,10,FALSE)</f>
        <v>#N/A</v>
      </c>
      <c r="M17" s="179" t="e">
        <f>VLOOKUP($C17,Name!$B$12:$R$67,11,FALSE)</f>
        <v>#N/A</v>
      </c>
      <c r="N17" s="168" t="e">
        <f>VLOOKUP($C17,Name!$B$12:$R$67,12,FALSE)</f>
        <v>#N/A</v>
      </c>
      <c r="O17" s="168" t="e">
        <f>VLOOKUP($C17,Name!$B$12:$R$67,13,FALSE)</f>
        <v>#N/A</v>
      </c>
      <c r="P17" s="169" t="e">
        <f>VLOOKUP($C17,Name!$B$12:$R$67,14,FALSE)</f>
        <v>#N/A</v>
      </c>
      <c r="Q17" s="180" t="e">
        <f>VLOOKUP($C17,Name!$B$12:$R$67,15,FALSE)</f>
        <v>#N/A</v>
      </c>
      <c r="R17" s="168" t="e">
        <f>VLOOKUP($C17,Name!$B$12:$R$67,16,FALSE)</f>
        <v>#N/A</v>
      </c>
      <c r="S17" s="179" t="e">
        <f>VLOOKUP($C17,Name!$B$12:$R$67,17,FALSE)</f>
        <v>#N/A</v>
      </c>
      <c r="T17" s="101"/>
      <c r="U17" s="101"/>
      <c r="V17" s="101"/>
      <c r="W17" s="101"/>
      <c r="X17" s="101"/>
      <c r="Y17" s="95"/>
      <c r="Z17" s="196">
        <f t="shared" si="0"/>
        <v>0</v>
      </c>
      <c r="AA17" s="197" t="s">
        <v>58</v>
      </c>
      <c r="AB17" s="195"/>
      <c r="AC17" s="195">
        <f t="shared" si="1"/>
        <v>0</v>
      </c>
      <c r="AD17" s="195">
        <f t="shared" si="2"/>
        <v>0</v>
      </c>
      <c r="AE17" s="195">
        <f t="shared" si="3"/>
        <v>0</v>
      </c>
      <c r="AF17" s="195">
        <f t="shared" si="4"/>
        <v>0</v>
      </c>
    </row>
    <row r="18" spans="1:32" ht="20.100000000000001" customHeight="1" thickBot="1" x14ac:dyDescent="0.3">
      <c r="A18" s="43">
        <f>Name!$E$7</f>
        <v>0</v>
      </c>
      <c r="B18" s="23" t="s">
        <v>31</v>
      </c>
      <c r="C18" s="163"/>
      <c r="D18" s="170" t="e">
        <f>VLOOKUP($C18,Name!$B$12:$R$67,2,FALSE)</f>
        <v>#N/A</v>
      </c>
      <c r="E18" s="171" t="e">
        <f>VLOOKUP($C18,Name!$B$12:$R$67,3,FALSE)</f>
        <v>#N/A</v>
      </c>
      <c r="F18" s="172" t="e">
        <f>VLOOKUP($C18,Name!$B$12:$R$67,4,FALSE)</f>
        <v>#N/A</v>
      </c>
      <c r="G18" s="105"/>
      <c r="H18" s="181" t="e">
        <f>VLOOKUP($C18,Name!$B$12:$R$67,6,FALSE)</f>
        <v>#N/A</v>
      </c>
      <c r="I18" s="172" t="e">
        <f>VLOOKUP($C18,Name!$B$12:$R$67,7,FALSE)</f>
        <v>#N/A</v>
      </c>
      <c r="J18" s="182" t="e">
        <f>VLOOKUP($C18,Name!$B$12:$R$67,8,FALSE)</f>
        <v>#N/A</v>
      </c>
      <c r="K18" s="171" t="e">
        <f>VLOOKUP($C18,Name!$B$12:$R$67,9,FALSE)</f>
        <v>#N/A</v>
      </c>
      <c r="L18" s="172" t="e">
        <f>VLOOKUP($C18,Name!$B$12:$R$67,10,FALSE)</f>
        <v>#N/A</v>
      </c>
      <c r="M18" s="183" t="e">
        <f>VLOOKUP($C18,Name!$B$12:$R$67,11,FALSE)</f>
        <v>#N/A</v>
      </c>
      <c r="N18" s="171" t="e">
        <f>VLOOKUP($C18,Name!$B$12:$R$67,12,FALSE)</f>
        <v>#N/A</v>
      </c>
      <c r="O18" s="171" t="e">
        <f>VLOOKUP($C18,Name!$B$12:$R$67,13,FALSE)</f>
        <v>#N/A</v>
      </c>
      <c r="P18" s="172" t="e">
        <f>VLOOKUP($C18,Name!$B$12:$R$67,14,FALSE)</f>
        <v>#N/A</v>
      </c>
      <c r="Q18" s="184" t="e">
        <f>VLOOKUP($C18,Name!$B$12:$R$67,15,FALSE)</f>
        <v>#N/A</v>
      </c>
      <c r="R18" s="171" t="e">
        <f>VLOOKUP($C18,Name!$B$12:$R$67,16,FALSE)</f>
        <v>#N/A</v>
      </c>
      <c r="S18" s="183" t="e">
        <f>VLOOKUP($C18,Name!$B$12:$R$67,17,FALSE)</f>
        <v>#N/A</v>
      </c>
      <c r="T18" s="101"/>
      <c r="U18" s="101"/>
      <c r="V18" s="101"/>
      <c r="W18" s="101"/>
      <c r="X18" s="101"/>
      <c r="Y18" s="95"/>
      <c r="Z18" s="196">
        <f t="shared" si="0"/>
        <v>0</v>
      </c>
      <c r="AA18" s="197" t="s">
        <v>58</v>
      </c>
      <c r="AB18" s="195"/>
      <c r="AC18" s="195">
        <f t="shared" si="1"/>
        <v>0</v>
      </c>
      <c r="AD18" s="195">
        <f t="shared" si="2"/>
        <v>0</v>
      </c>
      <c r="AE18" s="195">
        <f t="shared" si="3"/>
        <v>0</v>
      </c>
      <c r="AF18" s="195">
        <f t="shared" si="4"/>
        <v>0</v>
      </c>
    </row>
    <row r="19" spans="1:32" ht="20.100000000000001" customHeight="1" thickBot="1" x14ac:dyDescent="0.3">
      <c r="A19" s="43">
        <f>Name!$E$7</f>
        <v>0</v>
      </c>
      <c r="B19" s="120" t="s">
        <v>30</v>
      </c>
      <c r="C19" s="161"/>
      <c r="D19" s="164" t="e">
        <f>VLOOKUP($C19,Name!$B$12:$R$67,2,FALSE)</f>
        <v>#N/A</v>
      </c>
      <c r="E19" s="165" t="e">
        <f>VLOOKUP($C19,Name!$B$12:$R$67,3,FALSE)</f>
        <v>#N/A</v>
      </c>
      <c r="F19" s="166" t="e">
        <f>VLOOKUP($C19,Name!$B$12:$R$67,4,FALSE)</f>
        <v>#N/A</v>
      </c>
      <c r="G19" s="87"/>
      <c r="H19" s="173" t="e">
        <f>VLOOKUP($C19,Name!$B$12:$R$67,6,FALSE)</f>
        <v>#N/A</v>
      </c>
      <c r="I19" s="166" t="e">
        <f>VLOOKUP($C19,Name!$B$12:$R$67,7,FALSE)</f>
        <v>#N/A</v>
      </c>
      <c r="J19" s="174" t="e">
        <f>VLOOKUP($C19,Name!$B$12:$R$67,8,FALSE)</f>
        <v>#N/A</v>
      </c>
      <c r="K19" s="165" t="e">
        <f>VLOOKUP($C19,Name!$B$12:$R$67,9,FALSE)</f>
        <v>#N/A</v>
      </c>
      <c r="L19" s="166" t="e">
        <f>VLOOKUP($C19,Name!$B$12:$R$67,10,FALSE)</f>
        <v>#N/A</v>
      </c>
      <c r="M19" s="175" t="e">
        <f>VLOOKUP($C19,Name!$B$12:$R$67,11,FALSE)</f>
        <v>#N/A</v>
      </c>
      <c r="N19" s="165" t="e">
        <f>VLOOKUP($C19,Name!$B$12:$R$67,12,FALSE)</f>
        <v>#N/A</v>
      </c>
      <c r="O19" s="165" t="e">
        <f>VLOOKUP($C19,Name!$B$12:$R$67,13,FALSE)</f>
        <v>#N/A</v>
      </c>
      <c r="P19" s="166" t="e">
        <f>VLOOKUP($C19,Name!$B$12:$R$67,14,FALSE)</f>
        <v>#N/A</v>
      </c>
      <c r="Q19" s="176" t="e">
        <f>VLOOKUP($C19,Name!$B$12:$R$67,15,FALSE)</f>
        <v>#N/A</v>
      </c>
      <c r="R19" s="165" t="e">
        <f>VLOOKUP($C19,Name!$B$12:$R$67,16,FALSE)</f>
        <v>#N/A</v>
      </c>
      <c r="S19" s="175" t="e">
        <f>VLOOKUP($C19,Name!$B$12:$R$67,17,FALSE)</f>
        <v>#N/A</v>
      </c>
      <c r="T19" s="88"/>
      <c r="U19" s="86"/>
      <c r="V19" s="86"/>
      <c r="W19" s="86"/>
      <c r="X19" s="86"/>
      <c r="Y19" s="86"/>
      <c r="Z19" s="193">
        <f t="shared" si="0"/>
        <v>0</v>
      </c>
      <c r="AA19" s="194">
        <f>SUM(LARGE($Z$19:$Z$23,{1,2,3,4}))</f>
        <v>0</v>
      </c>
      <c r="AB19" s="195">
        <f>SUM(LARGE($Z$19:$Z$23,{1,2,3,4}))</f>
        <v>0</v>
      </c>
      <c r="AC19" s="195">
        <f t="shared" si="1"/>
        <v>0</v>
      </c>
      <c r="AD19" s="195">
        <f t="shared" si="2"/>
        <v>0</v>
      </c>
      <c r="AE19" s="195">
        <f t="shared" si="3"/>
        <v>0</v>
      </c>
      <c r="AF19" s="195">
        <f t="shared" si="4"/>
        <v>0</v>
      </c>
    </row>
    <row r="20" spans="1:32" ht="20.100000000000001" customHeight="1" x14ac:dyDescent="0.25">
      <c r="A20" s="43">
        <f>Name!$E$7</f>
        <v>0</v>
      </c>
      <c r="B20" s="23" t="s">
        <v>30</v>
      </c>
      <c r="C20" s="162"/>
      <c r="D20" s="167" t="e">
        <f>VLOOKUP($C20,Name!$B$12:$R$67,2,FALSE)</f>
        <v>#N/A</v>
      </c>
      <c r="E20" s="168" t="e">
        <f>VLOOKUP($C20,Name!$B$12:$R$67,3,FALSE)</f>
        <v>#N/A</v>
      </c>
      <c r="F20" s="169" t="e">
        <f>VLOOKUP($C20,Name!$B$12:$R$67,4,FALSE)</f>
        <v>#N/A</v>
      </c>
      <c r="G20" s="96"/>
      <c r="H20" s="177" t="e">
        <f>VLOOKUP($C20,Name!$B$12:$R$67,6,FALSE)</f>
        <v>#N/A</v>
      </c>
      <c r="I20" s="169" t="e">
        <f>VLOOKUP($C20,Name!$B$12:$R$67,7,FALSE)</f>
        <v>#N/A</v>
      </c>
      <c r="J20" s="178" t="e">
        <f>VLOOKUP($C20,Name!$B$12:$R$67,8,FALSE)</f>
        <v>#N/A</v>
      </c>
      <c r="K20" s="168" t="e">
        <f>VLOOKUP($C20,Name!$B$12:$R$67,9,FALSE)</f>
        <v>#N/A</v>
      </c>
      <c r="L20" s="169" t="e">
        <f>VLOOKUP($C20,Name!$B$12:$R$67,10,FALSE)</f>
        <v>#N/A</v>
      </c>
      <c r="M20" s="179" t="e">
        <f>VLOOKUP($C20,Name!$B$12:$R$67,11,FALSE)</f>
        <v>#N/A</v>
      </c>
      <c r="N20" s="168" t="e">
        <f>VLOOKUP($C20,Name!$B$12:$R$67,12,FALSE)</f>
        <v>#N/A</v>
      </c>
      <c r="O20" s="168" t="e">
        <f>VLOOKUP($C20,Name!$B$12:$R$67,13,FALSE)</f>
        <v>#N/A</v>
      </c>
      <c r="P20" s="169" t="e">
        <f>VLOOKUP($C20,Name!$B$12:$R$67,14,FALSE)</f>
        <v>#N/A</v>
      </c>
      <c r="Q20" s="180" t="e">
        <f>VLOOKUP($C20,Name!$B$12:$R$67,15,FALSE)</f>
        <v>#N/A</v>
      </c>
      <c r="R20" s="168" t="e">
        <f>VLOOKUP($C20,Name!$B$12:$R$67,16,FALSE)</f>
        <v>#N/A</v>
      </c>
      <c r="S20" s="179" t="e">
        <f>VLOOKUP($C20,Name!$B$12:$R$67,17,FALSE)</f>
        <v>#N/A</v>
      </c>
      <c r="T20" s="101"/>
      <c r="U20" s="101"/>
      <c r="V20" s="101"/>
      <c r="W20" s="101"/>
      <c r="X20" s="101"/>
      <c r="Y20" s="95"/>
      <c r="Z20" s="196">
        <f t="shared" si="0"/>
        <v>0</v>
      </c>
      <c r="AA20" s="197" t="s">
        <v>58</v>
      </c>
      <c r="AB20" s="195"/>
      <c r="AC20" s="195">
        <f t="shared" si="1"/>
        <v>0</v>
      </c>
      <c r="AD20" s="195">
        <f t="shared" si="2"/>
        <v>0</v>
      </c>
      <c r="AE20" s="195">
        <f t="shared" si="3"/>
        <v>0</v>
      </c>
      <c r="AF20" s="195">
        <f t="shared" si="4"/>
        <v>0</v>
      </c>
    </row>
    <row r="21" spans="1:32" ht="20.100000000000001" customHeight="1" x14ac:dyDescent="0.25">
      <c r="A21" s="43">
        <f>Name!$E$7</f>
        <v>0</v>
      </c>
      <c r="B21" s="23" t="s">
        <v>30</v>
      </c>
      <c r="C21" s="162"/>
      <c r="D21" s="167" t="e">
        <f>VLOOKUP($C21,Name!$B$12:$R$67,2,FALSE)</f>
        <v>#N/A</v>
      </c>
      <c r="E21" s="168" t="e">
        <f>VLOOKUP($C21,Name!$B$12:$R$67,3,FALSE)</f>
        <v>#N/A</v>
      </c>
      <c r="F21" s="169" t="e">
        <f>VLOOKUP($C21,Name!$B$12:$R$67,4,FALSE)</f>
        <v>#N/A</v>
      </c>
      <c r="G21" s="96"/>
      <c r="H21" s="177" t="e">
        <f>VLOOKUP($C21,Name!$B$12:$R$67,6,FALSE)</f>
        <v>#N/A</v>
      </c>
      <c r="I21" s="169" t="e">
        <f>VLOOKUP($C21,Name!$B$12:$R$67,7,FALSE)</f>
        <v>#N/A</v>
      </c>
      <c r="J21" s="178" t="e">
        <f>VLOOKUP($C21,Name!$B$12:$R$67,8,FALSE)</f>
        <v>#N/A</v>
      </c>
      <c r="K21" s="168" t="e">
        <f>VLOOKUP($C21,Name!$B$12:$R$67,9,FALSE)</f>
        <v>#N/A</v>
      </c>
      <c r="L21" s="169" t="e">
        <f>VLOOKUP($C21,Name!$B$12:$R$67,10,FALSE)</f>
        <v>#N/A</v>
      </c>
      <c r="M21" s="179" t="e">
        <f>VLOOKUP($C21,Name!$B$12:$R$67,11,FALSE)</f>
        <v>#N/A</v>
      </c>
      <c r="N21" s="168" t="e">
        <f>VLOOKUP($C21,Name!$B$12:$R$67,12,FALSE)</f>
        <v>#N/A</v>
      </c>
      <c r="O21" s="168" t="e">
        <f>VLOOKUP($C21,Name!$B$12:$R$67,13,FALSE)</f>
        <v>#N/A</v>
      </c>
      <c r="P21" s="169" t="e">
        <f>VLOOKUP($C21,Name!$B$12:$R$67,14,FALSE)</f>
        <v>#N/A</v>
      </c>
      <c r="Q21" s="180" t="e">
        <f>VLOOKUP($C21,Name!$B$12:$R$67,15,FALSE)</f>
        <v>#N/A</v>
      </c>
      <c r="R21" s="168" t="e">
        <f>VLOOKUP($C21,Name!$B$12:$R$67,16,FALSE)</f>
        <v>#N/A</v>
      </c>
      <c r="S21" s="179" t="e">
        <f>VLOOKUP($C21,Name!$B$12:$R$67,17,FALSE)</f>
        <v>#N/A</v>
      </c>
      <c r="T21" s="101"/>
      <c r="U21" s="101"/>
      <c r="V21" s="101"/>
      <c r="W21" s="101"/>
      <c r="X21" s="101"/>
      <c r="Y21" s="95"/>
      <c r="Z21" s="196">
        <f t="shared" si="0"/>
        <v>0</v>
      </c>
      <c r="AA21" s="197" t="s">
        <v>58</v>
      </c>
      <c r="AB21" s="195"/>
      <c r="AC21" s="195">
        <f t="shared" si="1"/>
        <v>0</v>
      </c>
      <c r="AD21" s="195">
        <f t="shared" si="2"/>
        <v>0</v>
      </c>
      <c r="AE21" s="195">
        <f t="shared" si="3"/>
        <v>0</v>
      </c>
      <c r="AF21" s="195">
        <f t="shared" si="4"/>
        <v>0</v>
      </c>
    </row>
    <row r="22" spans="1:32" ht="20.100000000000001" customHeight="1" x14ac:dyDescent="0.25">
      <c r="A22" s="43">
        <f>Name!$E$7</f>
        <v>0</v>
      </c>
      <c r="B22" s="23" t="s">
        <v>30</v>
      </c>
      <c r="C22" s="162"/>
      <c r="D22" s="167" t="e">
        <f>VLOOKUP($C22,Name!$B$12:$R$67,2,FALSE)</f>
        <v>#N/A</v>
      </c>
      <c r="E22" s="168" t="e">
        <f>VLOOKUP($C22,Name!$B$12:$R$67,3,FALSE)</f>
        <v>#N/A</v>
      </c>
      <c r="F22" s="169" t="e">
        <f>VLOOKUP($C22,Name!$B$12:$R$67,4,FALSE)</f>
        <v>#N/A</v>
      </c>
      <c r="G22" s="96"/>
      <c r="H22" s="177" t="e">
        <f>VLOOKUP($C22,Name!$B$12:$R$67,6,FALSE)</f>
        <v>#N/A</v>
      </c>
      <c r="I22" s="169" t="e">
        <f>VLOOKUP($C22,Name!$B$12:$R$67,7,FALSE)</f>
        <v>#N/A</v>
      </c>
      <c r="J22" s="178" t="e">
        <f>VLOOKUP($C22,Name!$B$12:$R$67,8,FALSE)</f>
        <v>#N/A</v>
      </c>
      <c r="K22" s="168" t="e">
        <f>VLOOKUP($C22,Name!$B$12:$R$67,9,FALSE)</f>
        <v>#N/A</v>
      </c>
      <c r="L22" s="169" t="e">
        <f>VLOOKUP($C22,Name!$B$12:$R$67,10,FALSE)</f>
        <v>#N/A</v>
      </c>
      <c r="M22" s="179" t="e">
        <f>VLOOKUP($C22,Name!$B$12:$R$67,11,FALSE)</f>
        <v>#N/A</v>
      </c>
      <c r="N22" s="168" t="e">
        <f>VLOOKUP($C22,Name!$B$12:$R$67,12,FALSE)</f>
        <v>#N/A</v>
      </c>
      <c r="O22" s="168" t="e">
        <f>VLOOKUP($C22,Name!$B$12:$R$67,13,FALSE)</f>
        <v>#N/A</v>
      </c>
      <c r="P22" s="169" t="e">
        <f>VLOOKUP($C22,Name!$B$12:$R$67,14,FALSE)</f>
        <v>#N/A</v>
      </c>
      <c r="Q22" s="180" t="e">
        <f>VLOOKUP($C22,Name!$B$12:$R$67,15,FALSE)</f>
        <v>#N/A</v>
      </c>
      <c r="R22" s="168" t="e">
        <f>VLOOKUP($C22,Name!$B$12:$R$67,16,FALSE)</f>
        <v>#N/A</v>
      </c>
      <c r="S22" s="179" t="e">
        <f>VLOOKUP($C22,Name!$B$12:$R$67,17,FALSE)</f>
        <v>#N/A</v>
      </c>
      <c r="T22" s="101"/>
      <c r="U22" s="101"/>
      <c r="V22" s="101"/>
      <c r="W22" s="101"/>
      <c r="X22" s="101"/>
      <c r="Y22" s="95"/>
      <c r="Z22" s="196">
        <f t="shared" si="0"/>
        <v>0</v>
      </c>
      <c r="AA22" s="197" t="s">
        <v>58</v>
      </c>
      <c r="AB22" s="195"/>
      <c r="AC22" s="195">
        <f t="shared" si="1"/>
        <v>0</v>
      </c>
      <c r="AD22" s="195">
        <f t="shared" si="2"/>
        <v>0</v>
      </c>
      <c r="AE22" s="195">
        <f t="shared" si="3"/>
        <v>0</v>
      </c>
      <c r="AF22" s="195">
        <f t="shared" si="4"/>
        <v>0</v>
      </c>
    </row>
    <row r="23" spans="1:32" ht="20.100000000000001" customHeight="1" thickBot="1" x14ac:dyDescent="0.3">
      <c r="A23" s="43">
        <f>Name!$E$7</f>
        <v>0</v>
      </c>
      <c r="B23" s="23" t="s">
        <v>30</v>
      </c>
      <c r="C23" s="163"/>
      <c r="D23" s="170" t="e">
        <f>VLOOKUP($C23,Name!$B$12:$R$67,2,FALSE)</f>
        <v>#N/A</v>
      </c>
      <c r="E23" s="171" t="e">
        <f>VLOOKUP($C23,Name!$B$12:$R$67,3,FALSE)</f>
        <v>#N/A</v>
      </c>
      <c r="F23" s="172" t="e">
        <f>VLOOKUP($C23,Name!$B$12:$R$67,4,FALSE)</f>
        <v>#N/A</v>
      </c>
      <c r="G23" s="105"/>
      <c r="H23" s="181" t="e">
        <f>VLOOKUP($C23,Name!$B$12:$R$67,6,FALSE)</f>
        <v>#N/A</v>
      </c>
      <c r="I23" s="172" t="e">
        <f>VLOOKUP($C23,Name!$B$12:$R$67,7,FALSE)</f>
        <v>#N/A</v>
      </c>
      <c r="J23" s="182" t="e">
        <f>VLOOKUP($C23,Name!$B$12:$R$67,8,FALSE)</f>
        <v>#N/A</v>
      </c>
      <c r="K23" s="171" t="e">
        <f>VLOOKUP($C23,Name!$B$12:$R$67,9,FALSE)</f>
        <v>#N/A</v>
      </c>
      <c r="L23" s="172" t="e">
        <f>VLOOKUP($C23,Name!$B$12:$R$67,10,FALSE)</f>
        <v>#N/A</v>
      </c>
      <c r="M23" s="183" t="e">
        <f>VLOOKUP($C23,Name!$B$12:$R$67,11,FALSE)</f>
        <v>#N/A</v>
      </c>
      <c r="N23" s="171" t="e">
        <f>VLOOKUP($C23,Name!$B$12:$R$67,12,FALSE)</f>
        <v>#N/A</v>
      </c>
      <c r="O23" s="171" t="e">
        <f>VLOOKUP($C23,Name!$B$12:$R$67,13,FALSE)</f>
        <v>#N/A</v>
      </c>
      <c r="P23" s="172" t="e">
        <f>VLOOKUP($C23,Name!$B$12:$R$67,14,FALSE)</f>
        <v>#N/A</v>
      </c>
      <c r="Q23" s="184" t="e">
        <f>VLOOKUP($C23,Name!$B$12:$R$67,15,FALSE)</f>
        <v>#N/A</v>
      </c>
      <c r="R23" s="171" t="e">
        <f>VLOOKUP($C23,Name!$B$12:$R$67,16,FALSE)</f>
        <v>#N/A</v>
      </c>
      <c r="S23" s="183" t="e">
        <f>VLOOKUP($C23,Name!$B$12:$R$67,17,FALSE)</f>
        <v>#N/A</v>
      </c>
      <c r="T23" s="101"/>
      <c r="U23" s="101"/>
      <c r="V23" s="101"/>
      <c r="W23" s="101"/>
      <c r="X23" s="101"/>
      <c r="Y23" s="95"/>
      <c r="Z23" s="196">
        <f t="shared" si="0"/>
        <v>0</v>
      </c>
      <c r="AA23" s="197" t="s">
        <v>58</v>
      </c>
      <c r="AB23" s="195"/>
      <c r="AC23" s="195">
        <f t="shared" si="1"/>
        <v>0</v>
      </c>
      <c r="AD23" s="195">
        <f t="shared" si="2"/>
        <v>0</v>
      </c>
      <c r="AE23" s="195">
        <f t="shared" si="3"/>
        <v>0</v>
      </c>
      <c r="AF23" s="195">
        <f t="shared" si="4"/>
        <v>0</v>
      </c>
    </row>
    <row r="24" spans="1:32" ht="20.100000000000001" customHeight="1" thickBot="1" x14ac:dyDescent="0.3">
      <c r="A24" s="43">
        <f>Name!$E$7</f>
        <v>0</v>
      </c>
      <c r="B24" s="120" t="s">
        <v>32</v>
      </c>
      <c r="C24" s="161"/>
      <c r="D24" s="164" t="e">
        <f>VLOOKUP($C24,Name!$B$12:$R$67,2,FALSE)</f>
        <v>#N/A</v>
      </c>
      <c r="E24" s="165" t="e">
        <f>VLOOKUP($C24,Name!$B$12:$R$67,3,FALSE)</f>
        <v>#N/A</v>
      </c>
      <c r="F24" s="166" t="e">
        <f>VLOOKUP($C24,Name!$B$12:$R$67,4,FALSE)</f>
        <v>#N/A</v>
      </c>
      <c r="G24" s="87"/>
      <c r="H24" s="173" t="e">
        <f>VLOOKUP($C24,Name!$B$12:$R$67,6,FALSE)</f>
        <v>#N/A</v>
      </c>
      <c r="I24" s="166" t="e">
        <f>VLOOKUP($C24,Name!$B$12:$R$67,7,FALSE)</f>
        <v>#N/A</v>
      </c>
      <c r="J24" s="174" t="e">
        <f>VLOOKUP($C24,Name!$B$12:$R$67,8,FALSE)</f>
        <v>#N/A</v>
      </c>
      <c r="K24" s="165" t="e">
        <f>VLOOKUP($C24,Name!$B$12:$R$67,9,FALSE)</f>
        <v>#N/A</v>
      </c>
      <c r="L24" s="166" t="e">
        <f>VLOOKUP($C24,Name!$B$12:$R$67,10,FALSE)</f>
        <v>#N/A</v>
      </c>
      <c r="M24" s="175" t="e">
        <f>VLOOKUP($C24,Name!$B$12:$R$67,11,FALSE)</f>
        <v>#N/A</v>
      </c>
      <c r="N24" s="165" t="e">
        <f>VLOOKUP($C24,Name!$B$12:$R$67,12,FALSE)</f>
        <v>#N/A</v>
      </c>
      <c r="O24" s="165" t="e">
        <f>VLOOKUP($C24,Name!$B$12:$R$67,13,FALSE)</f>
        <v>#N/A</v>
      </c>
      <c r="P24" s="166" t="e">
        <f>VLOOKUP($C24,Name!$B$12:$R$67,14,FALSE)</f>
        <v>#N/A</v>
      </c>
      <c r="Q24" s="176" t="e">
        <f>VLOOKUP($C24,Name!$B$12:$R$67,15,FALSE)</f>
        <v>#N/A</v>
      </c>
      <c r="R24" s="165" t="e">
        <f>VLOOKUP($C24,Name!$B$12:$R$67,16,FALSE)</f>
        <v>#N/A</v>
      </c>
      <c r="S24" s="175" t="e">
        <f>VLOOKUP($C24,Name!$B$12:$R$67,17,FALSE)</f>
        <v>#N/A</v>
      </c>
      <c r="T24" s="88"/>
      <c r="U24" s="86"/>
      <c r="V24" s="86"/>
      <c r="W24" s="86"/>
      <c r="X24" s="86"/>
      <c r="Y24" s="86"/>
      <c r="Z24" s="193">
        <f t="shared" si="0"/>
        <v>0</v>
      </c>
      <c r="AA24" s="194">
        <f>SUM(LARGE($Z$24:$Z$28,{1,2,3,4}))</f>
        <v>0</v>
      </c>
      <c r="AB24" s="195">
        <f>SUM(LARGE($Z$24:$Z$28,{1,2,3,4}))</f>
        <v>0</v>
      </c>
      <c r="AC24" s="195">
        <f t="shared" si="1"/>
        <v>0</v>
      </c>
      <c r="AD24" s="195">
        <f t="shared" si="2"/>
        <v>0</v>
      </c>
      <c r="AE24" s="195">
        <f t="shared" si="3"/>
        <v>0</v>
      </c>
      <c r="AF24" s="195">
        <f t="shared" si="4"/>
        <v>0</v>
      </c>
    </row>
    <row r="25" spans="1:32" ht="20.100000000000001" customHeight="1" x14ac:dyDescent="0.25">
      <c r="A25" s="43">
        <f>Name!$E$7</f>
        <v>0</v>
      </c>
      <c r="B25" s="23" t="s">
        <v>32</v>
      </c>
      <c r="C25" s="162"/>
      <c r="D25" s="167" t="e">
        <f>VLOOKUP($C25,Name!$B$12:$R$67,2,FALSE)</f>
        <v>#N/A</v>
      </c>
      <c r="E25" s="168" t="e">
        <f>VLOOKUP($C25,Name!$B$12:$R$67,3,FALSE)</f>
        <v>#N/A</v>
      </c>
      <c r="F25" s="169" t="e">
        <f>VLOOKUP($C25,Name!$B$12:$R$67,4,FALSE)</f>
        <v>#N/A</v>
      </c>
      <c r="G25" s="96"/>
      <c r="H25" s="177" t="e">
        <f>VLOOKUP($C25,Name!$B$12:$R$67,6,FALSE)</f>
        <v>#N/A</v>
      </c>
      <c r="I25" s="169" t="e">
        <f>VLOOKUP($C25,Name!$B$12:$R$67,7,FALSE)</f>
        <v>#N/A</v>
      </c>
      <c r="J25" s="178" t="e">
        <f>VLOOKUP($C25,Name!$B$12:$R$67,8,FALSE)</f>
        <v>#N/A</v>
      </c>
      <c r="K25" s="168" t="e">
        <f>VLOOKUP($C25,Name!$B$12:$R$67,9,FALSE)</f>
        <v>#N/A</v>
      </c>
      <c r="L25" s="169" t="e">
        <f>VLOOKUP($C25,Name!$B$12:$R$67,10,FALSE)</f>
        <v>#N/A</v>
      </c>
      <c r="M25" s="179" t="e">
        <f>VLOOKUP($C25,Name!$B$12:$R$67,11,FALSE)</f>
        <v>#N/A</v>
      </c>
      <c r="N25" s="168" t="e">
        <f>VLOOKUP($C25,Name!$B$12:$R$67,12,FALSE)</f>
        <v>#N/A</v>
      </c>
      <c r="O25" s="168" t="e">
        <f>VLOOKUP($C25,Name!$B$12:$R$67,13,FALSE)</f>
        <v>#N/A</v>
      </c>
      <c r="P25" s="169" t="e">
        <f>VLOOKUP($C25,Name!$B$12:$R$67,14,FALSE)</f>
        <v>#N/A</v>
      </c>
      <c r="Q25" s="180" t="e">
        <f>VLOOKUP($C25,Name!$B$12:$R$67,15,FALSE)</f>
        <v>#N/A</v>
      </c>
      <c r="R25" s="168" t="e">
        <f>VLOOKUP($C25,Name!$B$12:$R$67,16,FALSE)</f>
        <v>#N/A</v>
      </c>
      <c r="S25" s="179" t="e">
        <f>VLOOKUP($C25,Name!$B$12:$R$67,17,FALSE)</f>
        <v>#N/A</v>
      </c>
      <c r="T25" s="101"/>
      <c r="U25" s="101"/>
      <c r="V25" s="101"/>
      <c r="W25" s="101"/>
      <c r="X25" s="101"/>
      <c r="Y25" s="95"/>
      <c r="Z25" s="196">
        <f t="shared" si="0"/>
        <v>0</v>
      </c>
      <c r="AA25" s="197" t="s">
        <v>58</v>
      </c>
      <c r="AB25" s="195"/>
      <c r="AC25" s="195">
        <f t="shared" si="1"/>
        <v>0</v>
      </c>
      <c r="AD25" s="195">
        <f t="shared" si="2"/>
        <v>0</v>
      </c>
      <c r="AE25" s="195">
        <f t="shared" si="3"/>
        <v>0</v>
      </c>
      <c r="AF25" s="195">
        <f t="shared" si="4"/>
        <v>0</v>
      </c>
    </row>
    <row r="26" spans="1:32" ht="20.100000000000001" customHeight="1" x14ac:dyDescent="0.25">
      <c r="A26" s="43">
        <f>Name!$E$7</f>
        <v>0</v>
      </c>
      <c r="B26" s="23" t="s">
        <v>32</v>
      </c>
      <c r="C26" s="162"/>
      <c r="D26" s="167" t="e">
        <f>VLOOKUP($C26,Name!$B$12:$R$67,2,FALSE)</f>
        <v>#N/A</v>
      </c>
      <c r="E26" s="168" t="e">
        <f>VLOOKUP($C26,Name!$B$12:$R$67,3,FALSE)</f>
        <v>#N/A</v>
      </c>
      <c r="F26" s="169" t="e">
        <f>VLOOKUP($C26,Name!$B$12:$R$67,4,FALSE)</f>
        <v>#N/A</v>
      </c>
      <c r="G26" s="96"/>
      <c r="H26" s="177" t="e">
        <f>VLOOKUP($C26,Name!$B$12:$R$67,6,FALSE)</f>
        <v>#N/A</v>
      </c>
      <c r="I26" s="169" t="e">
        <f>VLOOKUP($C26,Name!$B$12:$R$67,7,FALSE)</f>
        <v>#N/A</v>
      </c>
      <c r="J26" s="178" t="e">
        <f>VLOOKUP($C26,Name!$B$12:$R$67,8,FALSE)</f>
        <v>#N/A</v>
      </c>
      <c r="K26" s="168" t="e">
        <f>VLOOKUP($C26,Name!$B$12:$R$67,9,FALSE)</f>
        <v>#N/A</v>
      </c>
      <c r="L26" s="169" t="e">
        <f>VLOOKUP($C26,Name!$B$12:$R$67,10,FALSE)</f>
        <v>#N/A</v>
      </c>
      <c r="M26" s="179" t="e">
        <f>VLOOKUP($C26,Name!$B$12:$R$67,11,FALSE)</f>
        <v>#N/A</v>
      </c>
      <c r="N26" s="168" t="e">
        <f>VLOOKUP($C26,Name!$B$12:$R$67,12,FALSE)</f>
        <v>#N/A</v>
      </c>
      <c r="O26" s="168" t="e">
        <f>VLOOKUP($C26,Name!$B$12:$R$67,13,FALSE)</f>
        <v>#N/A</v>
      </c>
      <c r="P26" s="169" t="e">
        <f>VLOOKUP($C26,Name!$B$12:$R$67,14,FALSE)</f>
        <v>#N/A</v>
      </c>
      <c r="Q26" s="180" t="e">
        <f>VLOOKUP($C26,Name!$B$12:$R$67,15,FALSE)</f>
        <v>#N/A</v>
      </c>
      <c r="R26" s="168" t="e">
        <f>VLOOKUP($C26,Name!$B$12:$R$67,16,FALSE)</f>
        <v>#N/A</v>
      </c>
      <c r="S26" s="179" t="e">
        <f>VLOOKUP($C26,Name!$B$12:$R$67,17,FALSE)</f>
        <v>#N/A</v>
      </c>
      <c r="T26" s="101"/>
      <c r="U26" s="101"/>
      <c r="V26" s="101"/>
      <c r="W26" s="101"/>
      <c r="X26" s="101"/>
      <c r="Y26" s="95"/>
      <c r="Z26" s="196">
        <f t="shared" si="0"/>
        <v>0</v>
      </c>
      <c r="AA26" s="197" t="s">
        <v>58</v>
      </c>
      <c r="AB26" s="195"/>
      <c r="AC26" s="195">
        <f t="shared" si="1"/>
        <v>0</v>
      </c>
      <c r="AD26" s="195">
        <f t="shared" si="2"/>
        <v>0</v>
      </c>
      <c r="AE26" s="195">
        <f t="shared" si="3"/>
        <v>0</v>
      </c>
      <c r="AF26" s="195">
        <f t="shared" si="4"/>
        <v>0</v>
      </c>
    </row>
    <row r="27" spans="1:32" ht="20.100000000000001" customHeight="1" x14ac:dyDescent="0.25">
      <c r="A27" s="43">
        <f>Name!$E$7</f>
        <v>0</v>
      </c>
      <c r="B27" s="23" t="s">
        <v>32</v>
      </c>
      <c r="C27" s="162"/>
      <c r="D27" s="167" t="e">
        <f>VLOOKUP($C27,Name!$B$12:$R$67,2,FALSE)</f>
        <v>#N/A</v>
      </c>
      <c r="E27" s="168" t="e">
        <f>VLOOKUP($C27,Name!$B$12:$R$67,3,FALSE)</f>
        <v>#N/A</v>
      </c>
      <c r="F27" s="169" t="e">
        <f>VLOOKUP($C27,Name!$B$12:$R$67,4,FALSE)</f>
        <v>#N/A</v>
      </c>
      <c r="G27" s="96"/>
      <c r="H27" s="177" t="e">
        <f>VLOOKUP($C27,Name!$B$12:$R$67,6,FALSE)</f>
        <v>#N/A</v>
      </c>
      <c r="I27" s="169" t="e">
        <f>VLOOKUP($C27,Name!$B$12:$R$67,7,FALSE)</f>
        <v>#N/A</v>
      </c>
      <c r="J27" s="178" t="e">
        <f>VLOOKUP($C27,Name!$B$12:$R$67,8,FALSE)</f>
        <v>#N/A</v>
      </c>
      <c r="K27" s="168" t="e">
        <f>VLOOKUP($C27,Name!$B$12:$R$67,9,FALSE)</f>
        <v>#N/A</v>
      </c>
      <c r="L27" s="169" t="e">
        <f>VLOOKUP($C27,Name!$B$12:$R$67,10,FALSE)</f>
        <v>#N/A</v>
      </c>
      <c r="M27" s="179" t="e">
        <f>VLOOKUP($C27,Name!$B$12:$R$67,11,FALSE)</f>
        <v>#N/A</v>
      </c>
      <c r="N27" s="168" t="e">
        <f>VLOOKUP($C27,Name!$B$12:$R$67,12,FALSE)</f>
        <v>#N/A</v>
      </c>
      <c r="O27" s="168" t="e">
        <f>VLOOKUP($C27,Name!$B$12:$R$67,13,FALSE)</f>
        <v>#N/A</v>
      </c>
      <c r="P27" s="169" t="e">
        <f>VLOOKUP($C27,Name!$B$12:$R$67,14,FALSE)</f>
        <v>#N/A</v>
      </c>
      <c r="Q27" s="180" t="e">
        <f>VLOOKUP($C27,Name!$B$12:$R$67,15,FALSE)</f>
        <v>#N/A</v>
      </c>
      <c r="R27" s="168" t="e">
        <f>VLOOKUP($C27,Name!$B$12:$R$67,16,FALSE)</f>
        <v>#N/A</v>
      </c>
      <c r="S27" s="179" t="e">
        <f>VLOOKUP($C27,Name!$B$12:$R$67,17,FALSE)</f>
        <v>#N/A</v>
      </c>
      <c r="T27" s="101"/>
      <c r="U27" s="101"/>
      <c r="V27" s="101"/>
      <c r="W27" s="101"/>
      <c r="X27" s="101"/>
      <c r="Y27" s="95"/>
      <c r="Z27" s="196">
        <f t="shared" si="0"/>
        <v>0</v>
      </c>
      <c r="AA27" s="197" t="s">
        <v>58</v>
      </c>
      <c r="AB27" s="195"/>
      <c r="AC27" s="195">
        <f t="shared" si="1"/>
        <v>0</v>
      </c>
      <c r="AD27" s="195">
        <f t="shared" si="2"/>
        <v>0</v>
      </c>
      <c r="AE27" s="195">
        <f t="shared" si="3"/>
        <v>0</v>
      </c>
      <c r="AF27" s="195">
        <f t="shared" si="4"/>
        <v>0</v>
      </c>
    </row>
    <row r="28" spans="1:32" ht="20.100000000000001" customHeight="1" thickBot="1" x14ac:dyDescent="0.3">
      <c r="A28" s="43">
        <f>Name!$E$7</f>
        <v>0</v>
      </c>
      <c r="B28" s="23" t="s">
        <v>32</v>
      </c>
      <c r="C28" s="163"/>
      <c r="D28" s="170" t="e">
        <f>VLOOKUP($C28,Name!$B$12:$R$67,2,FALSE)</f>
        <v>#N/A</v>
      </c>
      <c r="E28" s="171" t="e">
        <f>VLOOKUP($C28,Name!$B$12:$R$67,3,FALSE)</f>
        <v>#N/A</v>
      </c>
      <c r="F28" s="172" t="e">
        <f>VLOOKUP($C28,Name!$B$12:$R$67,4,FALSE)</f>
        <v>#N/A</v>
      </c>
      <c r="G28" s="105"/>
      <c r="H28" s="181" t="e">
        <f>VLOOKUP($C28,Name!$B$12:$R$67,6,FALSE)</f>
        <v>#N/A</v>
      </c>
      <c r="I28" s="172" t="e">
        <f>VLOOKUP($C28,Name!$B$12:$R$67,7,FALSE)</f>
        <v>#N/A</v>
      </c>
      <c r="J28" s="182" t="e">
        <f>VLOOKUP($C28,Name!$B$12:$R$67,8,FALSE)</f>
        <v>#N/A</v>
      </c>
      <c r="K28" s="171" t="e">
        <f>VLOOKUP($C28,Name!$B$12:$R$67,9,FALSE)</f>
        <v>#N/A</v>
      </c>
      <c r="L28" s="172" t="e">
        <f>VLOOKUP($C28,Name!$B$12:$R$67,10,FALSE)</f>
        <v>#N/A</v>
      </c>
      <c r="M28" s="183" t="e">
        <f>VLOOKUP($C28,Name!$B$12:$R$67,11,FALSE)</f>
        <v>#N/A</v>
      </c>
      <c r="N28" s="171" t="e">
        <f>VLOOKUP($C28,Name!$B$12:$R$67,12,FALSE)</f>
        <v>#N/A</v>
      </c>
      <c r="O28" s="171" t="e">
        <f>VLOOKUP($C28,Name!$B$12:$R$67,13,FALSE)</f>
        <v>#N/A</v>
      </c>
      <c r="P28" s="172" t="e">
        <f>VLOOKUP($C28,Name!$B$12:$R$67,14,FALSE)</f>
        <v>#N/A</v>
      </c>
      <c r="Q28" s="184" t="e">
        <f>VLOOKUP($C28,Name!$B$12:$R$67,15,FALSE)</f>
        <v>#N/A</v>
      </c>
      <c r="R28" s="171" t="e">
        <f>VLOOKUP($C28,Name!$B$12:$R$67,16,FALSE)</f>
        <v>#N/A</v>
      </c>
      <c r="S28" s="183" t="e">
        <f>VLOOKUP($C28,Name!$B$12:$R$67,17,FALSE)</f>
        <v>#N/A</v>
      </c>
      <c r="T28" s="101"/>
      <c r="U28" s="101"/>
      <c r="V28" s="101"/>
      <c r="W28" s="101"/>
      <c r="X28" s="101"/>
      <c r="Y28" s="95"/>
      <c r="Z28" s="196">
        <f t="shared" si="0"/>
        <v>0</v>
      </c>
      <c r="AA28" s="197" t="s">
        <v>58</v>
      </c>
      <c r="AB28" s="195"/>
      <c r="AC28" s="195">
        <f t="shared" si="1"/>
        <v>0</v>
      </c>
      <c r="AD28" s="195">
        <f t="shared" si="2"/>
        <v>0</v>
      </c>
      <c r="AE28" s="195">
        <f t="shared" si="3"/>
        <v>0</v>
      </c>
      <c r="AF28" s="195">
        <f t="shared" si="4"/>
        <v>0</v>
      </c>
    </row>
    <row r="29" spans="1:32" ht="20.100000000000001" customHeight="1" thickBot="1" x14ac:dyDescent="0.3">
      <c r="A29" s="43">
        <f>Name!$E$7</f>
        <v>0</v>
      </c>
      <c r="B29" s="120" t="s">
        <v>33</v>
      </c>
      <c r="C29" s="161"/>
      <c r="D29" s="164" t="e">
        <f>VLOOKUP($C29,Name!$B$12:$R$67,2,FALSE)</f>
        <v>#N/A</v>
      </c>
      <c r="E29" s="165" t="e">
        <f>VLOOKUP($C29,Name!$B$12:$R$67,3,FALSE)</f>
        <v>#N/A</v>
      </c>
      <c r="F29" s="166" t="e">
        <f>VLOOKUP($C29,Name!$B$12:$R$67,4,FALSE)</f>
        <v>#N/A</v>
      </c>
      <c r="G29" s="87"/>
      <c r="H29" s="173" t="e">
        <f>VLOOKUP($C29,Name!$B$12:$R$67,6,FALSE)</f>
        <v>#N/A</v>
      </c>
      <c r="I29" s="166" t="e">
        <f>VLOOKUP($C29,Name!$B$12:$R$67,7,FALSE)</f>
        <v>#N/A</v>
      </c>
      <c r="J29" s="174" t="e">
        <f>VLOOKUP($C29,Name!$B$12:$R$67,8,FALSE)</f>
        <v>#N/A</v>
      </c>
      <c r="K29" s="165" t="e">
        <f>VLOOKUP($C29,Name!$B$12:$R$67,9,FALSE)</f>
        <v>#N/A</v>
      </c>
      <c r="L29" s="166" t="e">
        <f>VLOOKUP($C29,Name!$B$12:$R$67,10,FALSE)</f>
        <v>#N/A</v>
      </c>
      <c r="M29" s="175" t="e">
        <f>VLOOKUP($C29,Name!$B$12:$R$67,11,FALSE)</f>
        <v>#N/A</v>
      </c>
      <c r="N29" s="165" t="e">
        <f>VLOOKUP($C29,Name!$B$12:$R$67,12,FALSE)</f>
        <v>#N/A</v>
      </c>
      <c r="O29" s="165" t="e">
        <f>VLOOKUP($C29,Name!$B$12:$R$67,13,FALSE)</f>
        <v>#N/A</v>
      </c>
      <c r="P29" s="166" t="e">
        <f>VLOOKUP($C29,Name!$B$12:$R$67,14,FALSE)</f>
        <v>#N/A</v>
      </c>
      <c r="Q29" s="176" t="e">
        <f>VLOOKUP($C29,Name!$B$12:$R$67,15,FALSE)</f>
        <v>#N/A</v>
      </c>
      <c r="R29" s="165" t="e">
        <f>VLOOKUP($C29,Name!$B$12:$R$67,16,FALSE)</f>
        <v>#N/A</v>
      </c>
      <c r="S29" s="175" t="e">
        <f>VLOOKUP($C29,Name!$B$12:$R$67,17,FALSE)</f>
        <v>#N/A</v>
      </c>
      <c r="T29" s="88"/>
      <c r="U29" s="86"/>
      <c r="V29" s="86"/>
      <c r="W29" s="86"/>
      <c r="X29" s="86"/>
      <c r="Y29" s="86"/>
      <c r="Z29" s="193">
        <f t="shared" si="0"/>
        <v>0</v>
      </c>
      <c r="AA29" s="194">
        <f>SUM(LARGE($Z$29:$Z$33,{1,2,3,4}))</f>
        <v>0</v>
      </c>
      <c r="AB29" s="195">
        <f>SUM(LARGE($Z$29:$Z$33,{1,2,3,4}))</f>
        <v>0</v>
      </c>
      <c r="AC29" s="195">
        <f t="shared" si="1"/>
        <v>0</v>
      </c>
      <c r="AD29" s="195">
        <f t="shared" si="2"/>
        <v>0</v>
      </c>
      <c r="AE29" s="195">
        <f t="shared" si="3"/>
        <v>0</v>
      </c>
      <c r="AF29" s="195">
        <f t="shared" si="4"/>
        <v>0</v>
      </c>
    </row>
    <row r="30" spans="1:32" ht="20.100000000000001" customHeight="1" x14ac:dyDescent="0.25">
      <c r="A30" s="43">
        <f>Name!$E$7</f>
        <v>0</v>
      </c>
      <c r="B30" s="23" t="s">
        <v>33</v>
      </c>
      <c r="C30" s="162"/>
      <c r="D30" s="167" t="e">
        <f>VLOOKUP($C30,Name!$B$12:$R$67,2,FALSE)</f>
        <v>#N/A</v>
      </c>
      <c r="E30" s="168" t="e">
        <f>VLOOKUP($C30,Name!$B$12:$R$67,3,FALSE)</f>
        <v>#N/A</v>
      </c>
      <c r="F30" s="169" t="e">
        <f>VLOOKUP($C30,Name!$B$12:$R$67,4,FALSE)</f>
        <v>#N/A</v>
      </c>
      <c r="G30" s="96"/>
      <c r="H30" s="177" t="e">
        <f>VLOOKUP($C30,Name!$B$12:$R$67,6,FALSE)</f>
        <v>#N/A</v>
      </c>
      <c r="I30" s="169" t="e">
        <f>VLOOKUP($C30,Name!$B$12:$R$67,7,FALSE)</f>
        <v>#N/A</v>
      </c>
      <c r="J30" s="178" t="e">
        <f>VLOOKUP($C30,Name!$B$12:$R$67,8,FALSE)</f>
        <v>#N/A</v>
      </c>
      <c r="K30" s="168" t="e">
        <f>VLOOKUP($C30,Name!$B$12:$R$67,9,FALSE)</f>
        <v>#N/A</v>
      </c>
      <c r="L30" s="169" t="e">
        <f>VLOOKUP($C30,Name!$B$12:$R$67,10,FALSE)</f>
        <v>#N/A</v>
      </c>
      <c r="M30" s="179" t="e">
        <f>VLOOKUP($C30,Name!$B$12:$R$67,11,FALSE)</f>
        <v>#N/A</v>
      </c>
      <c r="N30" s="168" t="e">
        <f>VLOOKUP($C30,Name!$B$12:$R$67,12,FALSE)</f>
        <v>#N/A</v>
      </c>
      <c r="O30" s="168" t="e">
        <f>VLOOKUP($C30,Name!$B$12:$R$67,13,FALSE)</f>
        <v>#N/A</v>
      </c>
      <c r="P30" s="169" t="e">
        <f>VLOOKUP($C30,Name!$B$12:$R$67,14,FALSE)</f>
        <v>#N/A</v>
      </c>
      <c r="Q30" s="180" t="e">
        <f>VLOOKUP($C30,Name!$B$12:$R$67,15,FALSE)</f>
        <v>#N/A</v>
      </c>
      <c r="R30" s="168" t="e">
        <f>VLOOKUP($C30,Name!$B$12:$R$67,16,FALSE)</f>
        <v>#N/A</v>
      </c>
      <c r="S30" s="179" t="e">
        <f>VLOOKUP($C30,Name!$B$12:$R$67,17,FALSE)</f>
        <v>#N/A</v>
      </c>
      <c r="T30" s="101"/>
      <c r="U30" s="101"/>
      <c r="V30" s="101"/>
      <c r="W30" s="101"/>
      <c r="X30" s="101"/>
      <c r="Y30" s="95"/>
      <c r="Z30" s="196">
        <f t="shared" si="0"/>
        <v>0</v>
      </c>
      <c r="AA30" s="197" t="s">
        <v>58</v>
      </c>
      <c r="AB30" s="195"/>
      <c r="AC30" s="195">
        <f t="shared" si="1"/>
        <v>0</v>
      </c>
      <c r="AD30" s="195">
        <f t="shared" si="2"/>
        <v>0</v>
      </c>
      <c r="AE30" s="195">
        <f t="shared" si="3"/>
        <v>0</v>
      </c>
      <c r="AF30" s="195">
        <f t="shared" si="4"/>
        <v>0</v>
      </c>
    </row>
    <row r="31" spans="1:32" ht="20.100000000000001" customHeight="1" x14ac:dyDescent="0.25">
      <c r="A31" s="43">
        <f>Name!$E$7</f>
        <v>0</v>
      </c>
      <c r="B31" s="23" t="s">
        <v>33</v>
      </c>
      <c r="C31" s="162"/>
      <c r="D31" s="167" t="e">
        <f>VLOOKUP($C31,Name!$B$12:$R$67,2,FALSE)</f>
        <v>#N/A</v>
      </c>
      <c r="E31" s="168" t="e">
        <f>VLOOKUP($C31,Name!$B$12:$R$67,3,FALSE)</f>
        <v>#N/A</v>
      </c>
      <c r="F31" s="169" t="e">
        <f>VLOOKUP($C31,Name!$B$12:$R$67,4,FALSE)</f>
        <v>#N/A</v>
      </c>
      <c r="G31" s="96"/>
      <c r="H31" s="177" t="e">
        <f>VLOOKUP($C31,Name!$B$12:$R$67,6,FALSE)</f>
        <v>#N/A</v>
      </c>
      <c r="I31" s="169" t="e">
        <f>VLOOKUP($C31,Name!$B$12:$R$67,7,FALSE)</f>
        <v>#N/A</v>
      </c>
      <c r="J31" s="178" t="e">
        <f>VLOOKUP($C31,Name!$B$12:$R$67,8,FALSE)</f>
        <v>#N/A</v>
      </c>
      <c r="K31" s="168" t="e">
        <f>VLOOKUP($C31,Name!$B$12:$R$67,9,FALSE)</f>
        <v>#N/A</v>
      </c>
      <c r="L31" s="169" t="e">
        <f>VLOOKUP($C31,Name!$B$12:$R$67,10,FALSE)</f>
        <v>#N/A</v>
      </c>
      <c r="M31" s="179" t="e">
        <f>VLOOKUP($C31,Name!$B$12:$R$67,11,FALSE)</f>
        <v>#N/A</v>
      </c>
      <c r="N31" s="168" t="e">
        <f>VLOOKUP($C31,Name!$B$12:$R$67,12,FALSE)</f>
        <v>#N/A</v>
      </c>
      <c r="O31" s="168" t="e">
        <f>VLOOKUP($C31,Name!$B$12:$R$67,13,FALSE)</f>
        <v>#N/A</v>
      </c>
      <c r="P31" s="169" t="e">
        <f>VLOOKUP($C31,Name!$B$12:$R$67,14,FALSE)</f>
        <v>#N/A</v>
      </c>
      <c r="Q31" s="180" t="e">
        <f>VLOOKUP($C31,Name!$B$12:$R$67,15,FALSE)</f>
        <v>#N/A</v>
      </c>
      <c r="R31" s="168" t="e">
        <f>VLOOKUP($C31,Name!$B$12:$R$67,16,FALSE)</f>
        <v>#N/A</v>
      </c>
      <c r="S31" s="179" t="e">
        <f>VLOOKUP($C31,Name!$B$12:$R$67,17,FALSE)</f>
        <v>#N/A</v>
      </c>
      <c r="T31" s="101"/>
      <c r="U31" s="101"/>
      <c r="V31" s="101"/>
      <c r="W31" s="101"/>
      <c r="X31" s="101"/>
      <c r="Y31" s="95"/>
      <c r="Z31" s="196">
        <f t="shared" si="0"/>
        <v>0</v>
      </c>
      <c r="AA31" s="197" t="s">
        <v>58</v>
      </c>
      <c r="AB31" s="195"/>
      <c r="AC31" s="195">
        <f t="shared" si="1"/>
        <v>0</v>
      </c>
      <c r="AD31" s="195">
        <f t="shared" si="2"/>
        <v>0</v>
      </c>
      <c r="AE31" s="195">
        <f t="shared" si="3"/>
        <v>0</v>
      </c>
      <c r="AF31" s="195">
        <f t="shared" si="4"/>
        <v>0</v>
      </c>
    </row>
    <row r="32" spans="1:32" ht="20.100000000000001" customHeight="1" x14ac:dyDescent="0.25">
      <c r="A32" s="43">
        <f>Name!$E$7</f>
        <v>0</v>
      </c>
      <c r="B32" s="23" t="s">
        <v>33</v>
      </c>
      <c r="C32" s="162"/>
      <c r="D32" s="167" t="e">
        <f>VLOOKUP($C32,Name!$B$12:$R$67,2,FALSE)</f>
        <v>#N/A</v>
      </c>
      <c r="E32" s="168" t="e">
        <f>VLOOKUP($C32,Name!$B$12:$R$67,3,FALSE)</f>
        <v>#N/A</v>
      </c>
      <c r="F32" s="169" t="e">
        <f>VLOOKUP($C32,Name!$B$12:$R$67,4,FALSE)</f>
        <v>#N/A</v>
      </c>
      <c r="G32" s="96"/>
      <c r="H32" s="177" t="e">
        <f>VLOOKUP($C32,Name!$B$12:$R$67,6,FALSE)</f>
        <v>#N/A</v>
      </c>
      <c r="I32" s="169" t="e">
        <f>VLOOKUP($C32,Name!$B$12:$R$67,7,FALSE)</f>
        <v>#N/A</v>
      </c>
      <c r="J32" s="178" t="e">
        <f>VLOOKUP($C32,Name!$B$12:$R$67,8,FALSE)</f>
        <v>#N/A</v>
      </c>
      <c r="K32" s="168" t="e">
        <f>VLOOKUP($C32,Name!$B$12:$R$67,9,FALSE)</f>
        <v>#N/A</v>
      </c>
      <c r="L32" s="169" t="e">
        <f>VLOOKUP($C32,Name!$B$12:$R$67,10,FALSE)</f>
        <v>#N/A</v>
      </c>
      <c r="M32" s="179" t="e">
        <f>VLOOKUP($C32,Name!$B$12:$R$67,11,FALSE)</f>
        <v>#N/A</v>
      </c>
      <c r="N32" s="168" t="e">
        <f>VLOOKUP($C32,Name!$B$12:$R$67,12,FALSE)</f>
        <v>#N/A</v>
      </c>
      <c r="O32" s="168" t="e">
        <f>VLOOKUP($C32,Name!$B$12:$R$67,13,FALSE)</f>
        <v>#N/A</v>
      </c>
      <c r="P32" s="169" t="e">
        <f>VLOOKUP($C32,Name!$B$12:$R$67,14,FALSE)</f>
        <v>#N/A</v>
      </c>
      <c r="Q32" s="180" t="e">
        <f>VLOOKUP($C32,Name!$B$12:$R$67,15,FALSE)</f>
        <v>#N/A</v>
      </c>
      <c r="R32" s="168" t="e">
        <f>VLOOKUP($C32,Name!$B$12:$R$67,16,FALSE)</f>
        <v>#N/A</v>
      </c>
      <c r="S32" s="179" t="e">
        <f>VLOOKUP($C32,Name!$B$12:$R$67,17,FALSE)</f>
        <v>#N/A</v>
      </c>
      <c r="T32" s="101"/>
      <c r="U32" s="101"/>
      <c r="V32" s="101"/>
      <c r="W32" s="101"/>
      <c r="X32" s="101"/>
      <c r="Y32" s="95"/>
      <c r="Z32" s="196">
        <f t="shared" si="0"/>
        <v>0</v>
      </c>
      <c r="AA32" s="197" t="s">
        <v>58</v>
      </c>
      <c r="AB32" s="195"/>
      <c r="AC32" s="195">
        <f t="shared" si="1"/>
        <v>0</v>
      </c>
      <c r="AD32" s="195">
        <f t="shared" si="2"/>
        <v>0</v>
      </c>
      <c r="AE32" s="195">
        <f t="shared" si="3"/>
        <v>0</v>
      </c>
      <c r="AF32" s="195">
        <f t="shared" si="4"/>
        <v>0</v>
      </c>
    </row>
    <row r="33" spans="1:32" ht="20.100000000000001" customHeight="1" thickBot="1" x14ac:dyDescent="0.3">
      <c r="A33" s="43">
        <f>Name!$E$7</f>
        <v>0</v>
      </c>
      <c r="B33" s="23" t="s">
        <v>33</v>
      </c>
      <c r="C33" s="163"/>
      <c r="D33" s="170" t="e">
        <f>VLOOKUP($C33,Name!$B$12:$R$67,2,FALSE)</f>
        <v>#N/A</v>
      </c>
      <c r="E33" s="171" t="e">
        <f>VLOOKUP($C33,Name!$B$12:$R$67,3,FALSE)</f>
        <v>#N/A</v>
      </c>
      <c r="F33" s="172" t="e">
        <f>VLOOKUP($C33,Name!$B$12:$R$67,4,FALSE)</f>
        <v>#N/A</v>
      </c>
      <c r="G33" s="105"/>
      <c r="H33" s="181" t="e">
        <f>VLOOKUP($C33,Name!$B$12:$R$67,6,FALSE)</f>
        <v>#N/A</v>
      </c>
      <c r="I33" s="172" t="e">
        <f>VLOOKUP($C33,Name!$B$12:$R$67,7,FALSE)</f>
        <v>#N/A</v>
      </c>
      <c r="J33" s="182" t="e">
        <f>VLOOKUP($C33,Name!$B$12:$R$67,8,FALSE)</f>
        <v>#N/A</v>
      </c>
      <c r="K33" s="171" t="e">
        <f>VLOOKUP($C33,Name!$B$12:$R$67,9,FALSE)</f>
        <v>#N/A</v>
      </c>
      <c r="L33" s="172" t="e">
        <f>VLOOKUP($C33,Name!$B$12:$R$67,10,FALSE)</f>
        <v>#N/A</v>
      </c>
      <c r="M33" s="183" t="e">
        <f>VLOOKUP($C33,Name!$B$12:$R$67,11,FALSE)</f>
        <v>#N/A</v>
      </c>
      <c r="N33" s="171" t="e">
        <f>VLOOKUP($C33,Name!$B$12:$R$67,12,FALSE)</f>
        <v>#N/A</v>
      </c>
      <c r="O33" s="171" t="e">
        <f>VLOOKUP($C33,Name!$B$12:$R$67,13,FALSE)</f>
        <v>#N/A</v>
      </c>
      <c r="P33" s="172" t="e">
        <f>VLOOKUP($C33,Name!$B$12:$R$67,14,FALSE)</f>
        <v>#N/A</v>
      </c>
      <c r="Q33" s="184" t="e">
        <f>VLOOKUP($C33,Name!$B$12:$R$67,15,FALSE)</f>
        <v>#N/A</v>
      </c>
      <c r="R33" s="171" t="e">
        <f>VLOOKUP($C33,Name!$B$12:$R$67,16,FALSE)</f>
        <v>#N/A</v>
      </c>
      <c r="S33" s="183" t="e">
        <f>VLOOKUP($C33,Name!$B$12:$R$67,17,FALSE)</f>
        <v>#N/A</v>
      </c>
      <c r="T33" s="101"/>
      <c r="U33" s="101"/>
      <c r="V33" s="101"/>
      <c r="W33" s="101"/>
      <c r="X33" s="101"/>
      <c r="Y33" s="95"/>
      <c r="Z33" s="196">
        <f t="shared" si="0"/>
        <v>0</v>
      </c>
      <c r="AA33" s="197" t="s">
        <v>58</v>
      </c>
      <c r="AB33" s="195"/>
      <c r="AC33" s="195">
        <f t="shared" si="1"/>
        <v>0</v>
      </c>
      <c r="AD33" s="195">
        <f t="shared" si="2"/>
        <v>0</v>
      </c>
      <c r="AE33" s="195">
        <f t="shared" si="3"/>
        <v>0</v>
      </c>
      <c r="AF33" s="195">
        <f t="shared" si="4"/>
        <v>0</v>
      </c>
    </row>
    <row r="34" spans="1:32" ht="20.100000000000001" customHeight="1" thickBot="1" x14ac:dyDescent="0.3">
      <c r="A34" s="43">
        <f>Name!$E$7</f>
        <v>0</v>
      </c>
      <c r="B34" s="120" t="s">
        <v>34</v>
      </c>
      <c r="C34" s="161"/>
      <c r="D34" s="164" t="e">
        <f>VLOOKUP($C34,Name!$B$12:$R$67,2,FALSE)</f>
        <v>#N/A</v>
      </c>
      <c r="E34" s="165" t="e">
        <f>VLOOKUP($C34,Name!$B$12:$R$67,3,FALSE)</f>
        <v>#N/A</v>
      </c>
      <c r="F34" s="166" t="e">
        <f>VLOOKUP($C34,Name!$B$12:$R$67,4,FALSE)</f>
        <v>#N/A</v>
      </c>
      <c r="G34" s="87"/>
      <c r="H34" s="173" t="e">
        <f>VLOOKUP($C34,Name!$B$12:$R$67,6,FALSE)</f>
        <v>#N/A</v>
      </c>
      <c r="I34" s="166" t="e">
        <f>VLOOKUP($C34,Name!$B$12:$R$67,7,FALSE)</f>
        <v>#N/A</v>
      </c>
      <c r="J34" s="174" t="e">
        <f>VLOOKUP($C34,Name!$B$12:$R$67,8,FALSE)</f>
        <v>#N/A</v>
      </c>
      <c r="K34" s="165" t="e">
        <f>VLOOKUP($C34,Name!$B$12:$R$67,9,FALSE)</f>
        <v>#N/A</v>
      </c>
      <c r="L34" s="166" t="e">
        <f>VLOOKUP($C34,Name!$B$12:$R$67,10,FALSE)</f>
        <v>#N/A</v>
      </c>
      <c r="M34" s="175" t="e">
        <f>VLOOKUP($C34,Name!$B$12:$R$67,11,FALSE)</f>
        <v>#N/A</v>
      </c>
      <c r="N34" s="165" t="e">
        <f>VLOOKUP($C34,Name!$B$12:$R$67,12,FALSE)</f>
        <v>#N/A</v>
      </c>
      <c r="O34" s="165" t="e">
        <f>VLOOKUP($C34,Name!$B$12:$R$67,13,FALSE)</f>
        <v>#N/A</v>
      </c>
      <c r="P34" s="166" t="e">
        <f>VLOOKUP($C34,Name!$B$12:$R$67,14,FALSE)</f>
        <v>#N/A</v>
      </c>
      <c r="Q34" s="176" t="e">
        <f>VLOOKUP($C34,Name!$B$12:$R$67,15,FALSE)</f>
        <v>#N/A</v>
      </c>
      <c r="R34" s="165" t="e">
        <f>VLOOKUP($C34,Name!$B$12:$R$67,16,FALSE)</f>
        <v>#N/A</v>
      </c>
      <c r="S34" s="175" t="e">
        <f>VLOOKUP($C34,Name!$B$12:$R$67,17,FALSE)</f>
        <v>#N/A</v>
      </c>
      <c r="T34" s="88"/>
      <c r="U34" s="86"/>
      <c r="V34" s="86"/>
      <c r="W34" s="86"/>
      <c r="X34" s="86"/>
      <c r="Y34" s="86"/>
      <c r="Z34" s="193">
        <f t="shared" si="0"/>
        <v>0</v>
      </c>
      <c r="AA34" s="194">
        <f>SUM(LARGE($Z$34:$Z$38,{1,2,3,4}))</f>
        <v>0</v>
      </c>
      <c r="AB34" s="195">
        <f>SUM(LARGE($Z$34:$Z$38,{1,2,3,4}))</f>
        <v>0</v>
      </c>
      <c r="AC34" s="195">
        <f t="shared" si="1"/>
        <v>0</v>
      </c>
      <c r="AD34" s="195">
        <f t="shared" si="2"/>
        <v>0</v>
      </c>
      <c r="AE34" s="195">
        <f t="shared" si="3"/>
        <v>0</v>
      </c>
      <c r="AF34" s="195">
        <f t="shared" si="4"/>
        <v>0</v>
      </c>
    </row>
    <row r="35" spans="1:32" ht="20.100000000000001" customHeight="1" x14ac:dyDescent="0.25">
      <c r="A35" s="43">
        <f>Name!$E$7</f>
        <v>0</v>
      </c>
      <c r="B35" s="23" t="s">
        <v>34</v>
      </c>
      <c r="C35" s="162"/>
      <c r="D35" s="167" t="e">
        <f>VLOOKUP($C35,Name!$B$12:$R$67,2,FALSE)</f>
        <v>#N/A</v>
      </c>
      <c r="E35" s="168" t="e">
        <f>VLOOKUP($C35,Name!$B$12:$R$67,3,FALSE)</f>
        <v>#N/A</v>
      </c>
      <c r="F35" s="169" t="e">
        <f>VLOOKUP($C35,Name!$B$12:$R$67,4,FALSE)</f>
        <v>#N/A</v>
      </c>
      <c r="G35" s="96"/>
      <c r="H35" s="177" t="e">
        <f>VLOOKUP($C35,Name!$B$12:$R$67,6,FALSE)</f>
        <v>#N/A</v>
      </c>
      <c r="I35" s="169" t="e">
        <f>VLOOKUP($C35,Name!$B$12:$R$67,7,FALSE)</f>
        <v>#N/A</v>
      </c>
      <c r="J35" s="178" t="e">
        <f>VLOOKUP($C35,Name!$B$12:$R$67,8,FALSE)</f>
        <v>#N/A</v>
      </c>
      <c r="K35" s="168" t="e">
        <f>VLOOKUP($C35,Name!$B$12:$R$67,9,FALSE)</f>
        <v>#N/A</v>
      </c>
      <c r="L35" s="169" t="e">
        <f>VLOOKUP($C35,Name!$B$12:$R$67,10,FALSE)</f>
        <v>#N/A</v>
      </c>
      <c r="M35" s="179" t="e">
        <f>VLOOKUP($C35,Name!$B$12:$R$67,11,FALSE)</f>
        <v>#N/A</v>
      </c>
      <c r="N35" s="168" t="e">
        <f>VLOOKUP($C35,Name!$B$12:$R$67,12,FALSE)</f>
        <v>#N/A</v>
      </c>
      <c r="O35" s="168" t="e">
        <f>VLOOKUP($C35,Name!$B$12:$R$67,13,FALSE)</f>
        <v>#N/A</v>
      </c>
      <c r="P35" s="169" t="e">
        <f>VLOOKUP($C35,Name!$B$12:$R$67,14,FALSE)</f>
        <v>#N/A</v>
      </c>
      <c r="Q35" s="180" t="e">
        <f>VLOOKUP($C35,Name!$B$12:$R$67,15,FALSE)</f>
        <v>#N/A</v>
      </c>
      <c r="R35" s="168" t="e">
        <f>VLOOKUP($C35,Name!$B$12:$R$67,16,FALSE)</f>
        <v>#N/A</v>
      </c>
      <c r="S35" s="179" t="e">
        <f>VLOOKUP($C35,Name!$B$12:$R$67,17,FALSE)</f>
        <v>#N/A</v>
      </c>
      <c r="T35" s="101"/>
      <c r="U35" s="101"/>
      <c r="V35" s="101"/>
      <c r="W35" s="101"/>
      <c r="X35" s="101"/>
      <c r="Y35" s="95"/>
      <c r="Z35" s="196">
        <f t="shared" si="0"/>
        <v>0</v>
      </c>
      <c r="AA35" s="197" t="s">
        <v>58</v>
      </c>
      <c r="AB35" s="195"/>
      <c r="AC35" s="195">
        <f t="shared" si="1"/>
        <v>0</v>
      </c>
      <c r="AD35" s="195">
        <f t="shared" si="2"/>
        <v>0</v>
      </c>
      <c r="AE35" s="195">
        <f t="shared" si="3"/>
        <v>0</v>
      </c>
      <c r="AF35" s="195">
        <f t="shared" si="4"/>
        <v>0</v>
      </c>
    </row>
    <row r="36" spans="1:32" ht="20.100000000000001" customHeight="1" x14ac:dyDescent="0.25">
      <c r="A36" s="43">
        <f>Name!$E$7</f>
        <v>0</v>
      </c>
      <c r="B36" s="23" t="s">
        <v>34</v>
      </c>
      <c r="C36" s="162"/>
      <c r="D36" s="167" t="e">
        <f>VLOOKUP($C36,Name!$B$12:$R$67,2,FALSE)</f>
        <v>#N/A</v>
      </c>
      <c r="E36" s="168" t="e">
        <f>VLOOKUP($C36,Name!$B$12:$R$67,3,FALSE)</f>
        <v>#N/A</v>
      </c>
      <c r="F36" s="169" t="e">
        <f>VLOOKUP($C36,Name!$B$12:$R$67,4,FALSE)</f>
        <v>#N/A</v>
      </c>
      <c r="G36" s="96"/>
      <c r="H36" s="177" t="e">
        <f>VLOOKUP($C36,Name!$B$12:$R$67,6,FALSE)</f>
        <v>#N/A</v>
      </c>
      <c r="I36" s="169" t="e">
        <f>VLOOKUP($C36,Name!$B$12:$R$67,7,FALSE)</f>
        <v>#N/A</v>
      </c>
      <c r="J36" s="178" t="e">
        <f>VLOOKUP($C36,Name!$B$12:$R$67,8,FALSE)</f>
        <v>#N/A</v>
      </c>
      <c r="K36" s="168" t="e">
        <f>VLOOKUP($C36,Name!$B$12:$R$67,9,FALSE)</f>
        <v>#N/A</v>
      </c>
      <c r="L36" s="169" t="e">
        <f>VLOOKUP($C36,Name!$B$12:$R$67,10,FALSE)</f>
        <v>#N/A</v>
      </c>
      <c r="M36" s="179" t="e">
        <f>VLOOKUP($C36,Name!$B$12:$R$67,11,FALSE)</f>
        <v>#N/A</v>
      </c>
      <c r="N36" s="168" t="e">
        <f>VLOOKUP($C36,Name!$B$12:$R$67,12,FALSE)</f>
        <v>#N/A</v>
      </c>
      <c r="O36" s="168" t="e">
        <f>VLOOKUP($C36,Name!$B$12:$R$67,13,FALSE)</f>
        <v>#N/A</v>
      </c>
      <c r="P36" s="169" t="e">
        <f>VLOOKUP($C36,Name!$B$12:$R$67,14,FALSE)</f>
        <v>#N/A</v>
      </c>
      <c r="Q36" s="180" t="e">
        <f>VLOOKUP($C36,Name!$B$12:$R$67,15,FALSE)</f>
        <v>#N/A</v>
      </c>
      <c r="R36" s="168" t="e">
        <f>VLOOKUP($C36,Name!$B$12:$R$67,16,FALSE)</f>
        <v>#N/A</v>
      </c>
      <c r="S36" s="179" t="e">
        <f>VLOOKUP($C36,Name!$B$12:$R$67,17,FALSE)</f>
        <v>#N/A</v>
      </c>
      <c r="T36" s="101"/>
      <c r="U36" s="101"/>
      <c r="V36" s="101"/>
      <c r="W36" s="101"/>
      <c r="X36" s="101"/>
      <c r="Y36" s="95"/>
      <c r="Z36" s="196">
        <f t="shared" si="0"/>
        <v>0</v>
      </c>
      <c r="AA36" s="197" t="s">
        <v>58</v>
      </c>
      <c r="AB36" s="195"/>
      <c r="AC36" s="195">
        <f t="shared" si="1"/>
        <v>0</v>
      </c>
      <c r="AD36" s="195">
        <f t="shared" si="2"/>
        <v>0</v>
      </c>
      <c r="AE36" s="195">
        <f t="shared" si="3"/>
        <v>0</v>
      </c>
      <c r="AF36" s="195">
        <f t="shared" si="4"/>
        <v>0</v>
      </c>
    </row>
    <row r="37" spans="1:32" ht="20.100000000000001" customHeight="1" x14ac:dyDescent="0.25">
      <c r="A37" s="43">
        <f>Name!$E$7</f>
        <v>0</v>
      </c>
      <c r="B37" s="23" t="s">
        <v>34</v>
      </c>
      <c r="C37" s="162"/>
      <c r="D37" s="167" t="e">
        <f>VLOOKUP($C37,Name!$B$12:$R$67,2,FALSE)</f>
        <v>#N/A</v>
      </c>
      <c r="E37" s="168" t="e">
        <f>VLOOKUP($C37,Name!$B$12:$R$67,3,FALSE)</f>
        <v>#N/A</v>
      </c>
      <c r="F37" s="169" t="e">
        <f>VLOOKUP($C37,Name!$B$12:$R$67,4,FALSE)</f>
        <v>#N/A</v>
      </c>
      <c r="G37" s="96"/>
      <c r="H37" s="177" t="e">
        <f>VLOOKUP($C37,Name!$B$12:$R$67,6,FALSE)</f>
        <v>#N/A</v>
      </c>
      <c r="I37" s="169" t="e">
        <f>VLOOKUP($C37,Name!$B$12:$R$67,7,FALSE)</f>
        <v>#N/A</v>
      </c>
      <c r="J37" s="178" t="e">
        <f>VLOOKUP($C37,Name!$B$12:$R$67,8,FALSE)</f>
        <v>#N/A</v>
      </c>
      <c r="K37" s="168" t="e">
        <f>VLOOKUP($C37,Name!$B$12:$R$67,9,FALSE)</f>
        <v>#N/A</v>
      </c>
      <c r="L37" s="169" t="e">
        <f>VLOOKUP($C37,Name!$B$12:$R$67,10,FALSE)</f>
        <v>#N/A</v>
      </c>
      <c r="M37" s="179" t="e">
        <f>VLOOKUP($C37,Name!$B$12:$R$67,11,FALSE)</f>
        <v>#N/A</v>
      </c>
      <c r="N37" s="168" t="e">
        <f>VLOOKUP($C37,Name!$B$12:$R$67,12,FALSE)</f>
        <v>#N/A</v>
      </c>
      <c r="O37" s="168" t="e">
        <f>VLOOKUP($C37,Name!$B$12:$R$67,13,FALSE)</f>
        <v>#N/A</v>
      </c>
      <c r="P37" s="169" t="e">
        <f>VLOOKUP($C37,Name!$B$12:$R$67,14,FALSE)</f>
        <v>#N/A</v>
      </c>
      <c r="Q37" s="180" t="e">
        <f>VLOOKUP($C37,Name!$B$12:$R$67,15,FALSE)</f>
        <v>#N/A</v>
      </c>
      <c r="R37" s="168" t="e">
        <f>VLOOKUP($C37,Name!$B$12:$R$67,16,FALSE)</f>
        <v>#N/A</v>
      </c>
      <c r="S37" s="179" t="e">
        <f>VLOOKUP($C37,Name!$B$12:$R$67,17,FALSE)</f>
        <v>#N/A</v>
      </c>
      <c r="T37" s="101"/>
      <c r="U37" s="101"/>
      <c r="V37" s="101"/>
      <c r="W37" s="101"/>
      <c r="X37" s="101"/>
      <c r="Y37" s="95"/>
      <c r="Z37" s="196">
        <f t="shared" si="0"/>
        <v>0</v>
      </c>
      <c r="AA37" s="197" t="s">
        <v>58</v>
      </c>
      <c r="AB37" s="195"/>
      <c r="AC37" s="195">
        <f t="shared" si="1"/>
        <v>0</v>
      </c>
      <c r="AD37" s="195">
        <f t="shared" si="2"/>
        <v>0</v>
      </c>
      <c r="AE37" s="195">
        <f t="shared" si="3"/>
        <v>0</v>
      </c>
      <c r="AF37" s="195">
        <f t="shared" si="4"/>
        <v>0</v>
      </c>
    </row>
    <row r="38" spans="1:32" ht="20.100000000000001" customHeight="1" thickBot="1" x14ac:dyDescent="0.3">
      <c r="A38" s="43">
        <f>Name!$E$7</f>
        <v>0</v>
      </c>
      <c r="B38" s="23" t="s">
        <v>34</v>
      </c>
      <c r="C38" s="163"/>
      <c r="D38" s="170" t="e">
        <f>VLOOKUP($C38,Name!$B$12:$R$67,2,FALSE)</f>
        <v>#N/A</v>
      </c>
      <c r="E38" s="171" t="e">
        <f>VLOOKUP($C38,Name!$B$12:$R$67,3,FALSE)</f>
        <v>#N/A</v>
      </c>
      <c r="F38" s="172" t="e">
        <f>VLOOKUP($C38,Name!$B$12:$R$67,4,FALSE)</f>
        <v>#N/A</v>
      </c>
      <c r="G38" s="105"/>
      <c r="H38" s="181" t="e">
        <f>VLOOKUP($C38,Name!$B$12:$R$67,6,FALSE)</f>
        <v>#N/A</v>
      </c>
      <c r="I38" s="172" t="e">
        <f>VLOOKUP($C38,Name!$B$12:$R$67,7,FALSE)</f>
        <v>#N/A</v>
      </c>
      <c r="J38" s="182" t="e">
        <f>VLOOKUP($C38,Name!$B$12:$R$67,8,FALSE)</f>
        <v>#N/A</v>
      </c>
      <c r="K38" s="171" t="e">
        <f>VLOOKUP($C38,Name!$B$12:$R$67,9,FALSE)</f>
        <v>#N/A</v>
      </c>
      <c r="L38" s="172" t="e">
        <f>VLOOKUP($C38,Name!$B$12:$R$67,10,FALSE)</f>
        <v>#N/A</v>
      </c>
      <c r="M38" s="183" t="e">
        <f>VLOOKUP($C38,Name!$B$12:$R$67,11,FALSE)</f>
        <v>#N/A</v>
      </c>
      <c r="N38" s="171" t="e">
        <f>VLOOKUP($C38,Name!$B$12:$R$67,12,FALSE)</f>
        <v>#N/A</v>
      </c>
      <c r="O38" s="171" t="e">
        <f>VLOOKUP($C38,Name!$B$12:$R$67,13,FALSE)</f>
        <v>#N/A</v>
      </c>
      <c r="P38" s="172" t="e">
        <f>VLOOKUP($C38,Name!$B$12:$R$67,14,FALSE)</f>
        <v>#N/A</v>
      </c>
      <c r="Q38" s="184" t="e">
        <f>VLOOKUP($C38,Name!$B$12:$R$67,15,FALSE)</f>
        <v>#N/A</v>
      </c>
      <c r="R38" s="171" t="e">
        <f>VLOOKUP($C38,Name!$B$12:$R$67,16,FALSE)</f>
        <v>#N/A</v>
      </c>
      <c r="S38" s="183" t="e">
        <f>VLOOKUP($C38,Name!$B$12:$R$67,17,FALSE)</f>
        <v>#N/A</v>
      </c>
      <c r="T38" s="101"/>
      <c r="U38" s="101"/>
      <c r="V38" s="101"/>
      <c r="W38" s="101"/>
      <c r="X38" s="101"/>
      <c r="Y38" s="95"/>
      <c r="Z38" s="196">
        <f t="shared" si="0"/>
        <v>0</v>
      </c>
      <c r="AA38" s="197" t="s">
        <v>58</v>
      </c>
      <c r="AB38" s="195"/>
      <c r="AC38" s="195">
        <f t="shared" si="1"/>
        <v>0</v>
      </c>
      <c r="AD38" s="195">
        <f t="shared" si="2"/>
        <v>0</v>
      </c>
      <c r="AE38" s="195">
        <f t="shared" si="3"/>
        <v>0</v>
      </c>
      <c r="AF38" s="195">
        <f t="shared" si="4"/>
        <v>0</v>
      </c>
    </row>
    <row r="39" spans="1:32" ht="20.100000000000001" customHeight="1" thickBot="1" x14ac:dyDescent="0.3">
      <c r="A39" s="43">
        <f>Name!$E$7</f>
        <v>0</v>
      </c>
      <c r="B39" s="120" t="s">
        <v>35</v>
      </c>
      <c r="C39" s="161"/>
      <c r="D39" s="164" t="e">
        <f>VLOOKUP($C39,Name!$B$12:$R$67,2,FALSE)</f>
        <v>#N/A</v>
      </c>
      <c r="E39" s="165" t="e">
        <f>VLOOKUP($C39,Name!$B$12:$R$67,3,FALSE)</f>
        <v>#N/A</v>
      </c>
      <c r="F39" s="166" t="e">
        <f>VLOOKUP($C39,Name!$B$12:$R$67,4,FALSE)</f>
        <v>#N/A</v>
      </c>
      <c r="G39" s="87"/>
      <c r="H39" s="173" t="e">
        <f>VLOOKUP($C39,Name!$B$12:$R$67,6,FALSE)</f>
        <v>#N/A</v>
      </c>
      <c r="I39" s="166" t="e">
        <f>VLOOKUP($C39,Name!$B$12:$R$67,7,FALSE)</f>
        <v>#N/A</v>
      </c>
      <c r="J39" s="174" t="e">
        <f>VLOOKUP($C39,Name!$B$12:$R$67,8,FALSE)</f>
        <v>#N/A</v>
      </c>
      <c r="K39" s="165" t="e">
        <f>VLOOKUP($C39,Name!$B$12:$R$67,9,FALSE)</f>
        <v>#N/A</v>
      </c>
      <c r="L39" s="166" t="e">
        <f>VLOOKUP($C39,Name!$B$12:$R$67,10,FALSE)</f>
        <v>#N/A</v>
      </c>
      <c r="M39" s="175" t="e">
        <f>VLOOKUP($C39,Name!$B$12:$R$67,11,FALSE)</f>
        <v>#N/A</v>
      </c>
      <c r="N39" s="165" t="e">
        <f>VLOOKUP($C39,Name!$B$12:$R$67,12,FALSE)</f>
        <v>#N/A</v>
      </c>
      <c r="O39" s="165" t="e">
        <f>VLOOKUP($C39,Name!$B$12:$R$67,13,FALSE)</f>
        <v>#N/A</v>
      </c>
      <c r="P39" s="166" t="e">
        <f>VLOOKUP($C39,Name!$B$12:$R$67,14,FALSE)</f>
        <v>#N/A</v>
      </c>
      <c r="Q39" s="176" t="e">
        <f>VLOOKUP($C39,Name!$B$12:$R$67,15,FALSE)</f>
        <v>#N/A</v>
      </c>
      <c r="R39" s="165" t="e">
        <f>VLOOKUP($C39,Name!$B$12:$R$67,16,FALSE)</f>
        <v>#N/A</v>
      </c>
      <c r="S39" s="175" t="e">
        <f>VLOOKUP($C39,Name!$B$12:$R$67,17,FALSE)</f>
        <v>#N/A</v>
      </c>
      <c r="T39" s="88"/>
      <c r="U39" s="86"/>
      <c r="V39" s="86"/>
      <c r="W39" s="86"/>
      <c r="X39" s="86"/>
      <c r="Y39" s="86"/>
      <c r="Z39" s="193">
        <f t="shared" si="0"/>
        <v>0</v>
      </c>
      <c r="AA39" s="194">
        <f>SUM(LARGE($Z$39:$Z$43,{1,2,3,4}))</f>
        <v>0</v>
      </c>
      <c r="AB39" s="195">
        <f>SUM(LARGE($Z$39:$Z$43,{1,2,3,4}))</f>
        <v>0</v>
      </c>
      <c r="AC39" s="195">
        <f t="shared" si="1"/>
        <v>0</v>
      </c>
      <c r="AD39" s="195">
        <f t="shared" si="2"/>
        <v>0</v>
      </c>
      <c r="AE39" s="195">
        <f t="shared" si="3"/>
        <v>0</v>
      </c>
      <c r="AF39" s="195">
        <f t="shared" si="4"/>
        <v>0</v>
      </c>
    </row>
    <row r="40" spans="1:32" ht="20.100000000000001" customHeight="1" x14ac:dyDescent="0.25">
      <c r="A40" s="43">
        <f>Name!$E$7</f>
        <v>0</v>
      </c>
      <c r="B40" s="23" t="s">
        <v>35</v>
      </c>
      <c r="C40" s="162"/>
      <c r="D40" s="167" t="e">
        <f>VLOOKUP($C40,Name!$B$12:$R$67,2,FALSE)</f>
        <v>#N/A</v>
      </c>
      <c r="E40" s="168" t="e">
        <f>VLOOKUP($C40,Name!$B$12:$R$67,3,FALSE)</f>
        <v>#N/A</v>
      </c>
      <c r="F40" s="169" t="e">
        <f>VLOOKUP($C40,Name!$B$12:$R$67,4,FALSE)</f>
        <v>#N/A</v>
      </c>
      <c r="G40" s="96"/>
      <c r="H40" s="177" t="e">
        <f>VLOOKUP($C40,Name!$B$12:$R$67,6,FALSE)</f>
        <v>#N/A</v>
      </c>
      <c r="I40" s="169" t="e">
        <f>VLOOKUP($C40,Name!$B$12:$R$67,7,FALSE)</f>
        <v>#N/A</v>
      </c>
      <c r="J40" s="178" t="e">
        <f>VLOOKUP($C40,Name!$B$12:$R$67,8,FALSE)</f>
        <v>#N/A</v>
      </c>
      <c r="K40" s="168" t="e">
        <f>VLOOKUP($C40,Name!$B$12:$R$67,9,FALSE)</f>
        <v>#N/A</v>
      </c>
      <c r="L40" s="169" t="e">
        <f>VLOOKUP($C40,Name!$B$12:$R$67,10,FALSE)</f>
        <v>#N/A</v>
      </c>
      <c r="M40" s="179" t="e">
        <f>VLOOKUP($C40,Name!$B$12:$R$67,11,FALSE)</f>
        <v>#N/A</v>
      </c>
      <c r="N40" s="168" t="e">
        <f>VLOOKUP($C40,Name!$B$12:$R$67,12,FALSE)</f>
        <v>#N/A</v>
      </c>
      <c r="O40" s="168" t="e">
        <f>VLOOKUP($C40,Name!$B$12:$R$67,13,FALSE)</f>
        <v>#N/A</v>
      </c>
      <c r="P40" s="169" t="e">
        <f>VLOOKUP($C40,Name!$B$12:$R$67,14,FALSE)</f>
        <v>#N/A</v>
      </c>
      <c r="Q40" s="180" t="e">
        <f>VLOOKUP($C40,Name!$B$12:$R$67,15,FALSE)</f>
        <v>#N/A</v>
      </c>
      <c r="R40" s="168" t="e">
        <f>VLOOKUP($C40,Name!$B$12:$R$67,16,FALSE)</f>
        <v>#N/A</v>
      </c>
      <c r="S40" s="179" t="e">
        <f>VLOOKUP($C40,Name!$B$12:$R$67,17,FALSE)</f>
        <v>#N/A</v>
      </c>
      <c r="T40" s="101"/>
      <c r="U40" s="101"/>
      <c r="V40" s="101"/>
      <c r="W40" s="101"/>
      <c r="X40" s="101"/>
      <c r="Y40" s="95"/>
      <c r="Z40" s="196">
        <f t="shared" si="0"/>
        <v>0</v>
      </c>
      <c r="AA40" s="197" t="s">
        <v>58</v>
      </c>
      <c r="AB40" s="195"/>
      <c r="AC40" s="195">
        <f t="shared" si="1"/>
        <v>0</v>
      </c>
      <c r="AD40" s="195">
        <f t="shared" si="2"/>
        <v>0</v>
      </c>
      <c r="AE40" s="195">
        <f t="shared" si="3"/>
        <v>0</v>
      </c>
      <c r="AF40" s="195">
        <f t="shared" si="4"/>
        <v>0</v>
      </c>
    </row>
    <row r="41" spans="1:32" ht="20.100000000000001" customHeight="1" x14ac:dyDescent="0.25">
      <c r="A41" s="43">
        <f>Name!$E$7</f>
        <v>0</v>
      </c>
      <c r="B41" s="23" t="s">
        <v>35</v>
      </c>
      <c r="C41" s="162"/>
      <c r="D41" s="167" t="e">
        <f>VLOOKUP($C41,Name!$B$12:$R$67,2,FALSE)</f>
        <v>#N/A</v>
      </c>
      <c r="E41" s="168" t="e">
        <f>VLOOKUP($C41,Name!$B$12:$R$67,3,FALSE)</f>
        <v>#N/A</v>
      </c>
      <c r="F41" s="169" t="e">
        <f>VLOOKUP($C41,Name!$B$12:$R$67,4,FALSE)</f>
        <v>#N/A</v>
      </c>
      <c r="G41" s="96"/>
      <c r="H41" s="177" t="e">
        <f>VLOOKUP($C41,Name!$B$12:$R$67,6,FALSE)</f>
        <v>#N/A</v>
      </c>
      <c r="I41" s="169" t="e">
        <f>VLOOKUP($C41,Name!$B$12:$R$67,7,FALSE)</f>
        <v>#N/A</v>
      </c>
      <c r="J41" s="178" t="e">
        <f>VLOOKUP($C41,Name!$B$12:$R$67,8,FALSE)</f>
        <v>#N/A</v>
      </c>
      <c r="K41" s="168" t="e">
        <f>VLOOKUP($C41,Name!$B$12:$R$67,9,FALSE)</f>
        <v>#N/A</v>
      </c>
      <c r="L41" s="169" t="e">
        <f>VLOOKUP($C41,Name!$B$12:$R$67,10,FALSE)</f>
        <v>#N/A</v>
      </c>
      <c r="M41" s="179" t="e">
        <f>VLOOKUP($C41,Name!$B$12:$R$67,11,FALSE)</f>
        <v>#N/A</v>
      </c>
      <c r="N41" s="168" t="e">
        <f>VLOOKUP($C41,Name!$B$12:$R$67,12,FALSE)</f>
        <v>#N/A</v>
      </c>
      <c r="O41" s="168" t="e">
        <f>VLOOKUP($C41,Name!$B$12:$R$67,13,FALSE)</f>
        <v>#N/A</v>
      </c>
      <c r="P41" s="169" t="e">
        <f>VLOOKUP($C41,Name!$B$12:$R$67,14,FALSE)</f>
        <v>#N/A</v>
      </c>
      <c r="Q41" s="180" t="e">
        <f>VLOOKUP($C41,Name!$B$12:$R$67,15,FALSE)</f>
        <v>#N/A</v>
      </c>
      <c r="R41" s="168" t="e">
        <f>VLOOKUP($C41,Name!$B$12:$R$67,16,FALSE)</f>
        <v>#N/A</v>
      </c>
      <c r="S41" s="179" t="e">
        <f>VLOOKUP($C41,Name!$B$12:$R$67,17,FALSE)</f>
        <v>#N/A</v>
      </c>
      <c r="T41" s="101"/>
      <c r="U41" s="101"/>
      <c r="V41" s="101"/>
      <c r="W41" s="101"/>
      <c r="X41" s="101"/>
      <c r="Y41" s="95"/>
      <c r="Z41" s="196">
        <f t="shared" si="0"/>
        <v>0</v>
      </c>
      <c r="AA41" s="197" t="s">
        <v>58</v>
      </c>
      <c r="AB41" s="195"/>
      <c r="AC41" s="195">
        <f t="shared" si="1"/>
        <v>0</v>
      </c>
      <c r="AD41" s="195">
        <f t="shared" si="2"/>
        <v>0</v>
      </c>
      <c r="AE41" s="195">
        <f t="shared" si="3"/>
        <v>0</v>
      </c>
      <c r="AF41" s="195">
        <f t="shared" si="4"/>
        <v>0</v>
      </c>
    </row>
    <row r="42" spans="1:32" ht="20.100000000000001" customHeight="1" x14ac:dyDescent="0.25">
      <c r="A42" s="43">
        <f>Name!$E$7</f>
        <v>0</v>
      </c>
      <c r="B42" s="23" t="s">
        <v>35</v>
      </c>
      <c r="C42" s="162"/>
      <c r="D42" s="167" t="e">
        <f>VLOOKUP($C42,Name!$B$12:$R$67,2,FALSE)</f>
        <v>#N/A</v>
      </c>
      <c r="E42" s="168" t="e">
        <f>VLOOKUP($C42,Name!$B$12:$R$67,3,FALSE)</f>
        <v>#N/A</v>
      </c>
      <c r="F42" s="169" t="e">
        <f>VLOOKUP($C42,Name!$B$12:$R$67,4,FALSE)</f>
        <v>#N/A</v>
      </c>
      <c r="G42" s="96"/>
      <c r="H42" s="177" t="e">
        <f>VLOOKUP($C42,Name!$B$12:$R$67,6,FALSE)</f>
        <v>#N/A</v>
      </c>
      <c r="I42" s="169" t="e">
        <f>VLOOKUP($C42,Name!$B$12:$R$67,7,FALSE)</f>
        <v>#N/A</v>
      </c>
      <c r="J42" s="178" t="e">
        <f>VLOOKUP($C42,Name!$B$12:$R$67,8,FALSE)</f>
        <v>#N/A</v>
      </c>
      <c r="K42" s="168" t="e">
        <f>VLOOKUP($C42,Name!$B$12:$R$67,9,FALSE)</f>
        <v>#N/A</v>
      </c>
      <c r="L42" s="169" t="e">
        <f>VLOOKUP($C42,Name!$B$12:$R$67,10,FALSE)</f>
        <v>#N/A</v>
      </c>
      <c r="M42" s="179" t="e">
        <f>VLOOKUP($C42,Name!$B$12:$R$67,11,FALSE)</f>
        <v>#N/A</v>
      </c>
      <c r="N42" s="168" t="e">
        <f>VLOOKUP($C42,Name!$B$12:$R$67,12,FALSE)</f>
        <v>#N/A</v>
      </c>
      <c r="O42" s="168" t="e">
        <f>VLOOKUP($C42,Name!$B$12:$R$67,13,FALSE)</f>
        <v>#N/A</v>
      </c>
      <c r="P42" s="169" t="e">
        <f>VLOOKUP($C42,Name!$B$12:$R$67,14,FALSE)</f>
        <v>#N/A</v>
      </c>
      <c r="Q42" s="180" t="e">
        <f>VLOOKUP($C42,Name!$B$12:$R$67,15,FALSE)</f>
        <v>#N/A</v>
      </c>
      <c r="R42" s="168" t="e">
        <f>VLOOKUP($C42,Name!$B$12:$R$67,16,FALSE)</f>
        <v>#N/A</v>
      </c>
      <c r="S42" s="179" t="e">
        <f>VLOOKUP($C42,Name!$B$12:$R$67,17,FALSE)</f>
        <v>#N/A</v>
      </c>
      <c r="T42" s="101"/>
      <c r="U42" s="101"/>
      <c r="V42" s="101"/>
      <c r="W42" s="101"/>
      <c r="X42" s="101"/>
      <c r="Y42" s="95"/>
      <c r="Z42" s="196">
        <f t="shared" si="0"/>
        <v>0</v>
      </c>
      <c r="AA42" s="197" t="s">
        <v>58</v>
      </c>
      <c r="AB42" s="195"/>
      <c r="AC42" s="195">
        <f t="shared" si="1"/>
        <v>0</v>
      </c>
      <c r="AD42" s="195">
        <f t="shared" si="2"/>
        <v>0</v>
      </c>
      <c r="AE42" s="195">
        <f t="shared" si="3"/>
        <v>0</v>
      </c>
      <c r="AF42" s="195">
        <f t="shared" si="4"/>
        <v>0</v>
      </c>
    </row>
    <row r="43" spans="1:32" ht="20.100000000000001" customHeight="1" thickBot="1" x14ac:dyDescent="0.3">
      <c r="A43" s="43">
        <f>Name!$E$7</f>
        <v>0</v>
      </c>
      <c r="B43" s="23" t="s">
        <v>35</v>
      </c>
      <c r="C43" s="163"/>
      <c r="D43" s="170" t="e">
        <f>VLOOKUP($C43,Name!$B$12:$R$67,2,FALSE)</f>
        <v>#N/A</v>
      </c>
      <c r="E43" s="171" t="e">
        <f>VLOOKUP($C43,Name!$B$12:$R$67,3,FALSE)</f>
        <v>#N/A</v>
      </c>
      <c r="F43" s="172" t="e">
        <f>VLOOKUP($C43,Name!$B$12:$R$67,4,FALSE)</f>
        <v>#N/A</v>
      </c>
      <c r="G43" s="105"/>
      <c r="H43" s="181" t="e">
        <f>VLOOKUP($C43,Name!$B$12:$R$67,6,FALSE)</f>
        <v>#N/A</v>
      </c>
      <c r="I43" s="172" t="e">
        <f>VLOOKUP($C43,Name!$B$12:$R$67,7,FALSE)</f>
        <v>#N/A</v>
      </c>
      <c r="J43" s="182" t="e">
        <f>VLOOKUP($C43,Name!$B$12:$R$67,8,FALSE)</f>
        <v>#N/A</v>
      </c>
      <c r="K43" s="171" t="e">
        <f>VLOOKUP($C43,Name!$B$12:$R$67,9,FALSE)</f>
        <v>#N/A</v>
      </c>
      <c r="L43" s="172" t="e">
        <f>VLOOKUP($C43,Name!$B$12:$R$67,10,FALSE)</f>
        <v>#N/A</v>
      </c>
      <c r="M43" s="183" t="e">
        <f>VLOOKUP($C43,Name!$B$12:$R$67,11,FALSE)</f>
        <v>#N/A</v>
      </c>
      <c r="N43" s="171" t="e">
        <f>VLOOKUP($C43,Name!$B$12:$R$67,12,FALSE)</f>
        <v>#N/A</v>
      </c>
      <c r="O43" s="171" t="e">
        <f>VLOOKUP($C43,Name!$B$12:$R$67,13,FALSE)</f>
        <v>#N/A</v>
      </c>
      <c r="P43" s="172" t="e">
        <f>VLOOKUP($C43,Name!$B$12:$R$67,14,FALSE)</f>
        <v>#N/A</v>
      </c>
      <c r="Q43" s="184" t="e">
        <f>VLOOKUP($C43,Name!$B$12:$R$67,15,FALSE)</f>
        <v>#N/A</v>
      </c>
      <c r="R43" s="171" t="e">
        <f>VLOOKUP($C43,Name!$B$12:$R$67,16,FALSE)</f>
        <v>#N/A</v>
      </c>
      <c r="S43" s="183" t="e">
        <f>VLOOKUP($C43,Name!$B$12:$R$67,17,FALSE)</f>
        <v>#N/A</v>
      </c>
      <c r="T43" s="101"/>
      <c r="U43" s="101"/>
      <c r="V43" s="101"/>
      <c r="W43" s="101"/>
      <c r="X43" s="101"/>
      <c r="Y43" s="95"/>
      <c r="Z43" s="196">
        <f t="shared" si="0"/>
        <v>0</v>
      </c>
      <c r="AA43" s="197" t="s">
        <v>58</v>
      </c>
      <c r="AB43" s="195"/>
      <c r="AC43" s="195">
        <f t="shared" si="1"/>
        <v>0</v>
      </c>
      <c r="AD43" s="195">
        <f t="shared" si="2"/>
        <v>0</v>
      </c>
      <c r="AE43" s="195">
        <f t="shared" si="3"/>
        <v>0</v>
      </c>
      <c r="AF43" s="195">
        <f t="shared" si="4"/>
        <v>0</v>
      </c>
    </row>
    <row r="44" spans="1:32" ht="20.100000000000001" customHeight="1" thickBot="1" x14ac:dyDescent="0.3">
      <c r="A44" s="118"/>
      <c r="B44" s="118"/>
      <c r="C44" s="118"/>
      <c r="D44" s="234" t="s">
        <v>57</v>
      </c>
      <c r="E44" s="235"/>
      <c r="F44" s="235"/>
      <c r="G44" s="139"/>
      <c r="H44" s="185"/>
      <c r="I44" s="186"/>
      <c r="J44" s="187"/>
      <c r="K44" s="188"/>
      <c r="L44" s="186"/>
      <c r="M44" s="186"/>
      <c r="N44" s="189"/>
      <c r="O44" s="188"/>
      <c r="P44" s="186"/>
      <c r="Q44" s="190"/>
      <c r="R44" s="191"/>
      <c r="S44" s="192"/>
      <c r="T44" s="111"/>
      <c r="U44" s="111"/>
      <c r="V44" s="111"/>
      <c r="W44" s="111"/>
      <c r="X44" s="111"/>
      <c r="Y44" s="111"/>
      <c r="Z44" s="198"/>
      <c r="AA44" s="199"/>
      <c r="AB44" s="200"/>
      <c r="AC44" s="201"/>
      <c r="AD44" s="195"/>
      <c r="AE44" s="195"/>
      <c r="AF44" s="195"/>
    </row>
    <row r="45" spans="1:32" ht="20.100000000000001" customHeight="1" x14ac:dyDescent="0.25">
      <c r="A45" s="43">
        <f>Name!$E$7</f>
        <v>0</v>
      </c>
      <c r="B45" s="120">
        <v>1</v>
      </c>
      <c r="C45" s="162"/>
      <c r="D45" s="164" t="e">
        <f>VLOOKUP($C45,Name!$B$12:$R$67,2,FALSE)</f>
        <v>#N/A</v>
      </c>
      <c r="E45" s="165" t="e">
        <f>VLOOKUP($C45,Name!$B$12:$R$67,3,FALSE)</f>
        <v>#N/A</v>
      </c>
      <c r="F45" s="166" t="e">
        <f>VLOOKUP($C45,Name!$B$12:$R$67,4,FALSE)</f>
        <v>#N/A</v>
      </c>
      <c r="G45" s="79" t="s">
        <v>40</v>
      </c>
      <c r="H45" s="173" t="e">
        <f>VLOOKUP($C45,Name!$B$12:$R$67,6,FALSE)</f>
        <v>#N/A</v>
      </c>
      <c r="I45" s="166" t="e">
        <f>VLOOKUP($C45,Name!$B$12:$R$67,7,FALSE)</f>
        <v>#N/A</v>
      </c>
      <c r="J45" s="174" t="e">
        <f>VLOOKUP($C45,Name!$B$12:$R$67,8,FALSE)</f>
        <v>#N/A</v>
      </c>
      <c r="K45" s="165" t="e">
        <f>VLOOKUP($C45,Name!$B$12:$R$67,9,FALSE)</f>
        <v>#N/A</v>
      </c>
      <c r="L45" s="166" t="e">
        <f>VLOOKUP($C45,Name!$B$12:$R$67,10,FALSE)</f>
        <v>#N/A</v>
      </c>
      <c r="M45" s="175" t="e">
        <f>VLOOKUP($C45,Name!$B$12:$R$67,11,FALSE)</f>
        <v>#N/A</v>
      </c>
      <c r="N45" s="165" t="e">
        <f>VLOOKUP($C45,Name!$B$12:$R$67,12,FALSE)</f>
        <v>#N/A</v>
      </c>
      <c r="O45" s="165" t="e">
        <f>VLOOKUP($C45,Name!$B$12:$R$67,13,FALSE)</f>
        <v>#N/A</v>
      </c>
      <c r="P45" s="166" t="e">
        <f>VLOOKUP($C45,Name!$B$12:$R$67,14,FALSE)</f>
        <v>#N/A</v>
      </c>
      <c r="Q45" s="176" t="e">
        <f>VLOOKUP($C45,Name!$B$12:$R$67,15,FALSE)</f>
        <v>#N/A</v>
      </c>
      <c r="R45" s="165" t="e">
        <f>VLOOKUP($C45,Name!$B$12:$R$67,16,FALSE)</f>
        <v>#N/A</v>
      </c>
      <c r="S45" s="175" t="e">
        <f>VLOOKUP($C45,Name!$B$12:$R$67,17,FALSE)</f>
        <v>#N/A</v>
      </c>
      <c r="T45" s="92"/>
      <c r="U45" s="92"/>
      <c r="V45" s="92"/>
      <c r="W45" s="92"/>
      <c r="X45" s="92"/>
      <c r="Y45" s="92"/>
      <c r="Z45" s="202">
        <f>SUM(T45:Y45)</f>
        <v>0</v>
      </c>
      <c r="AA45" s="203"/>
      <c r="AB45" s="195"/>
      <c r="AC45" s="195">
        <f t="shared" si="1"/>
        <v>0</v>
      </c>
      <c r="AD45" s="195">
        <f t="shared" ref="AD45:AD74" si="5">SUM(X45:Y45)</f>
        <v>0</v>
      </c>
      <c r="AE45" s="195">
        <f t="shared" ref="AE45:AE74" si="6">SUM(T45:U45)</f>
        <v>0</v>
      </c>
      <c r="AF45" s="195">
        <f t="shared" ref="AF45:AF74" si="7">SUM(V45:W45)</f>
        <v>0</v>
      </c>
    </row>
    <row r="46" spans="1:32" ht="20.100000000000001" customHeight="1" x14ac:dyDescent="0.25">
      <c r="A46" s="43">
        <f>Name!$E$7</f>
        <v>0</v>
      </c>
      <c r="B46" s="23">
        <v>2</v>
      </c>
      <c r="C46" s="162"/>
      <c r="D46" s="167" t="e">
        <f>VLOOKUP($C46,Name!$B$12:$R$67,2,FALSE)</f>
        <v>#N/A</v>
      </c>
      <c r="E46" s="168" t="e">
        <f>VLOOKUP($C46,Name!$B$12:$R$67,3,FALSE)</f>
        <v>#N/A</v>
      </c>
      <c r="F46" s="169" t="e">
        <f>VLOOKUP($C46,Name!$B$12:$R$67,4,FALSE)</f>
        <v>#N/A</v>
      </c>
      <c r="G46" s="79" t="s">
        <v>40</v>
      </c>
      <c r="H46" s="177" t="e">
        <f>VLOOKUP($C46,Name!$B$12:$R$67,6,FALSE)</f>
        <v>#N/A</v>
      </c>
      <c r="I46" s="169" t="e">
        <f>VLOOKUP($C46,Name!$B$12:$R$67,7,FALSE)</f>
        <v>#N/A</v>
      </c>
      <c r="J46" s="178" t="e">
        <f>VLOOKUP($C46,Name!$B$12:$R$67,8,FALSE)</f>
        <v>#N/A</v>
      </c>
      <c r="K46" s="168" t="e">
        <f>VLOOKUP($C46,Name!$B$12:$R$67,9,FALSE)</f>
        <v>#N/A</v>
      </c>
      <c r="L46" s="169" t="e">
        <f>VLOOKUP($C46,Name!$B$12:$R$67,10,FALSE)</f>
        <v>#N/A</v>
      </c>
      <c r="M46" s="179" t="e">
        <f>VLOOKUP($C46,Name!$B$12:$R$67,11,FALSE)</f>
        <v>#N/A</v>
      </c>
      <c r="N46" s="168" t="e">
        <f>VLOOKUP($C46,Name!$B$12:$R$67,12,FALSE)</f>
        <v>#N/A</v>
      </c>
      <c r="O46" s="168" t="e">
        <f>VLOOKUP($C46,Name!$B$12:$R$67,13,FALSE)</f>
        <v>#N/A</v>
      </c>
      <c r="P46" s="169" t="e">
        <f>VLOOKUP($C46,Name!$B$12:$R$67,14,FALSE)</f>
        <v>#N/A</v>
      </c>
      <c r="Q46" s="180" t="e">
        <f>VLOOKUP($C46,Name!$B$12:$R$67,15,FALSE)</f>
        <v>#N/A</v>
      </c>
      <c r="R46" s="168" t="e">
        <f>VLOOKUP($C46,Name!$B$12:$R$67,16,FALSE)</f>
        <v>#N/A</v>
      </c>
      <c r="S46" s="179" t="e">
        <f>VLOOKUP($C46,Name!$B$12:$R$67,17,FALSE)</f>
        <v>#N/A</v>
      </c>
      <c r="T46" s="101"/>
      <c r="U46" s="101"/>
      <c r="V46" s="101"/>
      <c r="W46" s="101"/>
      <c r="X46" s="101"/>
      <c r="Y46" s="95"/>
      <c r="Z46" s="196">
        <f t="shared" ref="Z46:Z73" si="8">SUM(T46:Y46)</f>
        <v>0</v>
      </c>
      <c r="AA46" s="203"/>
      <c r="AB46" s="195"/>
      <c r="AC46" s="195">
        <f t="shared" si="1"/>
        <v>0</v>
      </c>
      <c r="AD46" s="195">
        <f t="shared" si="5"/>
        <v>0</v>
      </c>
      <c r="AE46" s="195">
        <f t="shared" si="6"/>
        <v>0</v>
      </c>
      <c r="AF46" s="195">
        <f t="shared" si="7"/>
        <v>0</v>
      </c>
    </row>
    <row r="47" spans="1:32" ht="20.100000000000001" customHeight="1" x14ac:dyDescent="0.25">
      <c r="A47" s="43">
        <f>Name!$E$7</f>
        <v>0</v>
      </c>
      <c r="B47" s="23">
        <v>3</v>
      </c>
      <c r="C47" s="162"/>
      <c r="D47" s="167" t="e">
        <f>VLOOKUP($C47,Name!$B$12:$R$67,2,FALSE)</f>
        <v>#N/A</v>
      </c>
      <c r="E47" s="168" t="e">
        <f>VLOOKUP($C47,Name!$B$12:$R$67,3,FALSE)</f>
        <v>#N/A</v>
      </c>
      <c r="F47" s="169" t="e">
        <f>VLOOKUP($C47,Name!$B$12:$R$67,4,FALSE)</f>
        <v>#N/A</v>
      </c>
      <c r="G47" s="79" t="s">
        <v>40</v>
      </c>
      <c r="H47" s="177" t="e">
        <f>VLOOKUP($C47,Name!$B$12:$R$67,6,FALSE)</f>
        <v>#N/A</v>
      </c>
      <c r="I47" s="169" t="e">
        <f>VLOOKUP($C47,Name!$B$12:$R$67,7,FALSE)</f>
        <v>#N/A</v>
      </c>
      <c r="J47" s="178" t="e">
        <f>VLOOKUP($C47,Name!$B$12:$R$67,8,FALSE)</f>
        <v>#N/A</v>
      </c>
      <c r="K47" s="168" t="e">
        <f>VLOOKUP($C47,Name!$B$12:$R$67,9,FALSE)</f>
        <v>#N/A</v>
      </c>
      <c r="L47" s="169" t="e">
        <f>VLOOKUP($C47,Name!$B$12:$R$67,10,FALSE)</f>
        <v>#N/A</v>
      </c>
      <c r="M47" s="179" t="e">
        <f>VLOOKUP($C47,Name!$B$12:$R$67,11,FALSE)</f>
        <v>#N/A</v>
      </c>
      <c r="N47" s="168" t="e">
        <f>VLOOKUP($C47,Name!$B$12:$R$67,12,FALSE)</f>
        <v>#N/A</v>
      </c>
      <c r="O47" s="168" t="e">
        <f>VLOOKUP($C47,Name!$B$12:$R$67,13,FALSE)</f>
        <v>#N/A</v>
      </c>
      <c r="P47" s="169" t="e">
        <f>VLOOKUP($C47,Name!$B$12:$R$67,14,FALSE)</f>
        <v>#N/A</v>
      </c>
      <c r="Q47" s="180" t="e">
        <f>VLOOKUP($C47,Name!$B$12:$R$67,15,FALSE)</f>
        <v>#N/A</v>
      </c>
      <c r="R47" s="168" t="e">
        <f>VLOOKUP($C47,Name!$B$12:$R$67,16,FALSE)</f>
        <v>#N/A</v>
      </c>
      <c r="S47" s="179" t="e">
        <f>VLOOKUP($C47,Name!$B$12:$R$67,17,FALSE)</f>
        <v>#N/A</v>
      </c>
      <c r="T47" s="101"/>
      <c r="U47" s="101"/>
      <c r="V47" s="101"/>
      <c r="W47" s="101"/>
      <c r="X47" s="101"/>
      <c r="Y47" s="95"/>
      <c r="Z47" s="196">
        <f t="shared" si="8"/>
        <v>0</v>
      </c>
      <c r="AA47" s="203"/>
      <c r="AB47" s="195"/>
      <c r="AC47" s="195">
        <f t="shared" si="1"/>
        <v>0</v>
      </c>
      <c r="AD47" s="195">
        <f t="shared" si="5"/>
        <v>0</v>
      </c>
      <c r="AE47" s="195">
        <f t="shared" si="6"/>
        <v>0</v>
      </c>
      <c r="AF47" s="195">
        <f t="shared" si="7"/>
        <v>0</v>
      </c>
    </row>
    <row r="48" spans="1:32" ht="20.100000000000001" customHeight="1" x14ac:dyDescent="0.25">
      <c r="A48" s="43">
        <f>Name!$E$7</f>
        <v>0</v>
      </c>
      <c r="B48" s="23">
        <v>4</v>
      </c>
      <c r="C48" s="162"/>
      <c r="D48" s="167" t="e">
        <f>VLOOKUP($C48,Name!$B$12:$R$67,2,FALSE)</f>
        <v>#N/A</v>
      </c>
      <c r="E48" s="168" t="e">
        <f>VLOOKUP($C48,Name!$B$12:$R$67,3,FALSE)</f>
        <v>#N/A</v>
      </c>
      <c r="F48" s="169" t="e">
        <f>VLOOKUP($C48,Name!$B$12:$R$67,4,FALSE)</f>
        <v>#N/A</v>
      </c>
      <c r="G48" s="79" t="s">
        <v>40</v>
      </c>
      <c r="H48" s="177" t="e">
        <f>VLOOKUP($C48,Name!$B$12:$R$67,6,FALSE)</f>
        <v>#N/A</v>
      </c>
      <c r="I48" s="169" t="e">
        <f>VLOOKUP($C48,Name!$B$12:$R$67,7,FALSE)</f>
        <v>#N/A</v>
      </c>
      <c r="J48" s="178" t="e">
        <f>VLOOKUP($C48,Name!$B$12:$R$67,8,FALSE)</f>
        <v>#N/A</v>
      </c>
      <c r="K48" s="168" t="e">
        <f>VLOOKUP($C48,Name!$B$12:$R$67,9,FALSE)</f>
        <v>#N/A</v>
      </c>
      <c r="L48" s="169" t="e">
        <f>VLOOKUP($C48,Name!$B$12:$R$67,10,FALSE)</f>
        <v>#N/A</v>
      </c>
      <c r="M48" s="179" t="e">
        <f>VLOOKUP($C48,Name!$B$12:$R$67,11,FALSE)</f>
        <v>#N/A</v>
      </c>
      <c r="N48" s="168" t="e">
        <f>VLOOKUP($C48,Name!$B$12:$R$67,12,FALSE)</f>
        <v>#N/A</v>
      </c>
      <c r="O48" s="168" t="e">
        <f>VLOOKUP($C48,Name!$B$12:$R$67,13,FALSE)</f>
        <v>#N/A</v>
      </c>
      <c r="P48" s="169" t="e">
        <f>VLOOKUP($C48,Name!$B$12:$R$67,14,FALSE)</f>
        <v>#N/A</v>
      </c>
      <c r="Q48" s="180" t="e">
        <f>VLOOKUP($C48,Name!$B$12:$R$67,15,FALSE)</f>
        <v>#N/A</v>
      </c>
      <c r="R48" s="168" t="e">
        <f>VLOOKUP($C48,Name!$B$12:$R$67,16,FALSE)</f>
        <v>#N/A</v>
      </c>
      <c r="S48" s="179" t="e">
        <f>VLOOKUP($C48,Name!$B$12:$R$67,17,FALSE)</f>
        <v>#N/A</v>
      </c>
      <c r="T48" s="101"/>
      <c r="U48" s="101"/>
      <c r="V48" s="101"/>
      <c r="W48" s="101"/>
      <c r="X48" s="101"/>
      <c r="Y48" s="95"/>
      <c r="Z48" s="196">
        <f t="shared" si="8"/>
        <v>0</v>
      </c>
      <c r="AA48" s="203"/>
      <c r="AB48" s="195"/>
      <c r="AC48" s="195">
        <f t="shared" si="1"/>
        <v>0</v>
      </c>
      <c r="AD48" s="195">
        <f t="shared" si="5"/>
        <v>0</v>
      </c>
      <c r="AE48" s="195">
        <f t="shared" si="6"/>
        <v>0</v>
      </c>
      <c r="AF48" s="195">
        <f t="shared" si="7"/>
        <v>0</v>
      </c>
    </row>
    <row r="49" spans="1:32" ht="20.100000000000001" customHeight="1" x14ac:dyDescent="0.25">
      <c r="A49" s="43">
        <f>Name!$E$7</f>
        <v>0</v>
      </c>
      <c r="B49" s="23">
        <v>5</v>
      </c>
      <c r="C49" s="162"/>
      <c r="D49" s="167" t="e">
        <f>VLOOKUP($C49,Name!$B$12:$R$67,2,FALSE)</f>
        <v>#N/A</v>
      </c>
      <c r="E49" s="168" t="e">
        <f>VLOOKUP($C49,Name!$B$12:$R$67,3,FALSE)</f>
        <v>#N/A</v>
      </c>
      <c r="F49" s="169" t="e">
        <f>VLOOKUP($C49,Name!$B$12:$R$67,4,FALSE)</f>
        <v>#N/A</v>
      </c>
      <c r="G49" s="79" t="s">
        <v>40</v>
      </c>
      <c r="H49" s="177" t="e">
        <f>VLOOKUP($C49,Name!$B$12:$R$67,6,FALSE)</f>
        <v>#N/A</v>
      </c>
      <c r="I49" s="169" t="e">
        <f>VLOOKUP($C49,Name!$B$12:$R$67,7,FALSE)</f>
        <v>#N/A</v>
      </c>
      <c r="J49" s="178" t="e">
        <f>VLOOKUP($C49,Name!$B$12:$R$67,8,FALSE)</f>
        <v>#N/A</v>
      </c>
      <c r="K49" s="168" t="e">
        <f>VLOOKUP($C49,Name!$B$12:$R$67,9,FALSE)</f>
        <v>#N/A</v>
      </c>
      <c r="L49" s="169" t="e">
        <f>VLOOKUP($C49,Name!$B$12:$R$67,10,FALSE)</f>
        <v>#N/A</v>
      </c>
      <c r="M49" s="179" t="e">
        <f>VLOOKUP($C49,Name!$B$12:$R$67,11,FALSE)</f>
        <v>#N/A</v>
      </c>
      <c r="N49" s="168" t="e">
        <f>VLOOKUP($C49,Name!$B$12:$R$67,12,FALSE)</f>
        <v>#N/A</v>
      </c>
      <c r="O49" s="168" t="e">
        <f>VLOOKUP($C49,Name!$B$12:$R$67,13,FALSE)</f>
        <v>#N/A</v>
      </c>
      <c r="P49" s="169" t="e">
        <f>VLOOKUP($C49,Name!$B$12:$R$67,14,FALSE)</f>
        <v>#N/A</v>
      </c>
      <c r="Q49" s="180" t="e">
        <f>VLOOKUP($C49,Name!$B$12:$R$67,15,FALSE)</f>
        <v>#N/A</v>
      </c>
      <c r="R49" s="168" t="e">
        <f>VLOOKUP($C49,Name!$B$12:$R$67,16,FALSE)</f>
        <v>#N/A</v>
      </c>
      <c r="S49" s="179" t="e">
        <f>VLOOKUP($C49,Name!$B$12:$R$67,17,FALSE)</f>
        <v>#N/A</v>
      </c>
      <c r="T49" s="101"/>
      <c r="U49" s="101"/>
      <c r="V49" s="101"/>
      <c r="W49" s="101"/>
      <c r="X49" s="101"/>
      <c r="Y49" s="95"/>
      <c r="Z49" s="196">
        <f t="shared" si="8"/>
        <v>0</v>
      </c>
      <c r="AA49" s="203"/>
      <c r="AB49" s="195"/>
      <c r="AC49" s="195">
        <f t="shared" si="1"/>
        <v>0</v>
      </c>
      <c r="AD49" s="195">
        <f t="shared" si="5"/>
        <v>0</v>
      </c>
      <c r="AE49" s="195">
        <f t="shared" si="6"/>
        <v>0</v>
      </c>
      <c r="AF49" s="195">
        <f t="shared" si="7"/>
        <v>0</v>
      </c>
    </row>
    <row r="50" spans="1:32" ht="20.100000000000001" customHeight="1" x14ac:dyDescent="0.25">
      <c r="A50" s="43">
        <f>Name!$E$7</f>
        <v>0</v>
      </c>
      <c r="B50" s="23">
        <v>6</v>
      </c>
      <c r="C50" s="162"/>
      <c r="D50" s="167" t="e">
        <f>VLOOKUP($C50,Name!$B$12:$R$67,2,FALSE)</f>
        <v>#N/A</v>
      </c>
      <c r="E50" s="168" t="e">
        <f>VLOOKUP($C50,Name!$B$12:$R$67,3,FALSE)</f>
        <v>#N/A</v>
      </c>
      <c r="F50" s="169" t="e">
        <f>VLOOKUP($C50,Name!$B$12:$R$67,4,FALSE)</f>
        <v>#N/A</v>
      </c>
      <c r="G50" s="79" t="s">
        <v>40</v>
      </c>
      <c r="H50" s="177" t="e">
        <f>VLOOKUP($C50,Name!$B$12:$R$67,6,FALSE)</f>
        <v>#N/A</v>
      </c>
      <c r="I50" s="169" t="e">
        <f>VLOOKUP($C50,Name!$B$12:$R$67,7,FALSE)</f>
        <v>#N/A</v>
      </c>
      <c r="J50" s="178" t="e">
        <f>VLOOKUP($C50,Name!$B$12:$R$67,8,FALSE)</f>
        <v>#N/A</v>
      </c>
      <c r="K50" s="168" t="e">
        <f>VLOOKUP($C50,Name!$B$12:$R$67,9,FALSE)</f>
        <v>#N/A</v>
      </c>
      <c r="L50" s="169" t="e">
        <f>VLOOKUP($C50,Name!$B$12:$R$67,10,FALSE)</f>
        <v>#N/A</v>
      </c>
      <c r="M50" s="179" t="e">
        <f>VLOOKUP($C50,Name!$B$12:$R$67,11,FALSE)</f>
        <v>#N/A</v>
      </c>
      <c r="N50" s="168" t="e">
        <f>VLOOKUP($C50,Name!$B$12:$R$67,12,FALSE)</f>
        <v>#N/A</v>
      </c>
      <c r="O50" s="168" t="e">
        <f>VLOOKUP($C50,Name!$B$12:$R$67,13,FALSE)</f>
        <v>#N/A</v>
      </c>
      <c r="P50" s="169" t="e">
        <f>VLOOKUP($C50,Name!$B$12:$R$67,14,FALSE)</f>
        <v>#N/A</v>
      </c>
      <c r="Q50" s="180" t="e">
        <f>VLOOKUP($C50,Name!$B$12:$R$67,15,FALSE)</f>
        <v>#N/A</v>
      </c>
      <c r="R50" s="168" t="e">
        <f>VLOOKUP($C50,Name!$B$12:$R$67,16,FALSE)</f>
        <v>#N/A</v>
      </c>
      <c r="S50" s="179" t="e">
        <f>VLOOKUP($C50,Name!$B$12:$R$67,17,FALSE)</f>
        <v>#N/A</v>
      </c>
      <c r="T50" s="101"/>
      <c r="U50" s="101"/>
      <c r="V50" s="101"/>
      <c r="W50" s="101"/>
      <c r="X50" s="101"/>
      <c r="Y50" s="95"/>
      <c r="Z50" s="196">
        <f t="shared" si="8"/>
        <v>0</v>
      </c>
      <c r="AA50" s="203"/>
      <c r="AB50" s="195"/>
      <c r="AC50" s="195">
        <f t="shared" si="1"/>
        <v>0</v>
      </c>
      <c r="AD50" s="195">
        <f t="shared" si="5"/>
        <v>0</v>
      </c>
      <c r="AE50" s="195">
        <f t="shared" si="6"/>
        <v>0</v>
      </c>
      <c r="AF50" s="195">
        <f t="shared" si="7"/>
        <v>0</v>
      </c>
    </row>
    <row r="51" spans="1:32" ht="20.100000000000001" customHeight="1" x14ac:dyDescent="0.25">
      <c r="A51" s="43">
        <f>Name!$E$7</f>
        <v>0</v>
      </c>
      <c r="B51" s="23">
        <v>7</v>
      </c>
      <c r="C51" s="162"/>
      <c r="D51" s="167" t="e">
        <f>VLOOKUP($C51,Name!$B$12:$R$67,2,FALSE)</f>
        <v>#N/A</v>
      </c>
      <c r="E51" s="168" t="e">
        <f>VLOOKUP($C51,Name!$B$12:$R$67,3,FALSE)</f>
        <v>#N/A</v>
      </c>
      <c r="F51" s="169" t="e">
        <f>VLOOKUP($C51,Name!$B$12:$R$67,4,FALSE)</f>
        <v>#N/A</v>
      </c>
      <c r="G51" s="79" t="s">
        <v>40</v>
      </c>
      <c r="H51" s="177" t="e">
        <f>VLOOKUP($C51,Name!$B$12:$R$67,6,FALSE)</f>
        <v>#N/A</v>
      </c>
      <c r="I51" s="169" t="e">
        <f>VLOOKUP($C51,Name!$B$12:$R$67,7,FALSE)</f>
        <v>#N/A</v>
      </c>
      <c r="J51" s="178" t="e">
        <f>VLOOKUP($C51,Name!$B$12:$R$67,8,FALSE)</f>
        <v>#N/A</v>
      </c>
      <c r="K51" s="168" t="e">
        <f>VLOOKUP($C51,Name!$B$12:$R$67,9,FALSE)</f>
        <v>#N/A</v>
      </c>
      <c r="L51" s="169" t="e">
        <f>VLOOKUP($C51,Name!$B$12:$R$67,10,FALSE)</f>
        <v>#N/A</v>
      </c>
      <c r="M51" s="179" t="e">
        <f>VLOOKUP($C51,Name!$B$12:$R$67,11,FALSE)</f>
        <v>#N/A</v>
      </c>
      <c r="N51" s="168" t="e">
        <f>VLOOKUP($C51,Name!$B$12:$R$67,12,FALSE)</f>
        <v>#N/A</v>
      </c>
      <c r="O51" s="168" t="e">
        <f>VLOOKUP($C51,Name!$B$12:$R$67,13,FALSE)</f>
        <v>#N/A</v>
      </c>
      <c r="P51" s="169" t="e">
        <f>VLOOKUP($C51,Name!$B$12:$R$67,14,FALSE)</f>
        <v>#N/A</v>
      </c>
      <c r="Q51" s="180" t="e">
        <f>VLOOKUP($C51,Name!$B$12:$R$67,15,FALSE)</f>
        <v>#N/A</v>
      </c>
      <c r="R51" s="168" t="e">
        <f>VLOOKUP($C51,Name!$B$12:$R$67,16,FALSE)</f>
        <v>#N/A</v>
      </c>
      <c r="S51" s="179" t="e">
        <f>VLOOKUP($C51,Name!$B$12:$R$67,17,FALSE)</f>
        <v>#N/A</v>
      </c>
      <c r="T51" s="101"/>
      <c r="U51" s="101"/>
      <c r="V51" s="101"/>
      <c r="W51" s="101"/>
      <c r="X51" s="101"/>
      <c r="Y51" s="95"/>
      <c r="Z51" s="196">
        <f t="shared" si="8"/>
        <v>0</v>
      </c>
      <c r="AA51" s="203"/>
      <c r="AB51" s="195"/>
      <c r="AC51" s="195">
        <f t="shared" si="1"/>
        <v>0</v>
      </c>
      <c r="AD51" s="195">
        <f t="shared" si="5"/>
        <v>0</v>
      </c>
      <c r="AE51" s="195">
        <f t="shared" si="6"/>
        <v>0</v>
      </c>
      <c r="AF51" s="195">
        <f t="shared" si="7"/>
        <v>0</v>
      </c>
    </row>
    <row r="52" spans="1:32" ht="20.100000000000001" customHeight="1" x14ac:dyDescent="0.25">
      <c r="A52" s="43">
        <f>Name!$E$7</f>
        <v>0</v>
      </c>
      <c r="B52" s="23">
        <v>8</v>
      </c>
      <c r="C52" s="162"/>
      <c r="D52" s="167" t="e">
        <f>VLOOKUP($C52,Name!$B$12:$R$67,2,FALSE)</f>
        <v>#N/A</v>
      </c>
      <c r="E52" s="168" t="e">
        <f>VLOOKUP($C52,Name!$B$12:$R$67,3,FALSE)</f>
        <v>#N/A</v>
      </c>
      <c r="F52" s="169" t="e">
        <f>VLOOKUP($C52,Name!$B$12:$R$67,4,FALSE)</f>
        <v>#N/A</v>
      </c>
      <c r="G52" s="79" t="s">
        <v>40</v>
      </c>
      <c r="H52" s="177" t="e">
        <f>VLOOKUP($C52,Name!$B$12:$R$67,6,FALSE)</f>
        <v>#N/A</v>
      </c>
      <c r="I52" s="169" t="e">
        <f>VLOOKUP($C52,Name!$B$12:$R$67,7,FALSE)</f>
        <v>#N/A</v>
      </c>
      <c r="J52" s="178" t="e">
        <f>VLOOKUP($C52,Name!$B$12:$R$67,8,FALSE)</f>
        <v>#N/A</v>
      </c>
      <c r="K52" s="168" t="e">
        <f>VLOOKUP($C52,Name!$B$12:$R$67,9,FALSE)</f>
        <v>#N/A</v>
      </c>
      <c r="L52" s="169" t="e">
        <f>VLOOKUP($C52,Name!$B$12:$R$67,10,FALSE)</f>
        <v>#N/A</v>
      </c>
      <c r="M52" s="179" t="e">
        <f>VLOOKUP($C52,Name!$B$12:$R$67,11,FALSE)</f>
        <v>#N/A</v>
      </c>
      <c r="N52" s="168" t="e">
        <f>VLOOKUP($C52,Name!$B$12:$R$67,12,FALSE)</f>
        <v>#N/A</v>
      </c>
      <c r="O52" s="168" t="e">
        <f>VLOOKUP($C52,Name!$B$12:$R$67,13,FALSE)</f>
        <v>#N/A</v>
      </c>
      <c r="P52" s="169" t="e">
        <f>VLOOKUP($C52,Name!$B$12:$R$67,14,FALSE)</f>
        <v>#N/A</v>
      </c>
      <c r="Q52" s="180" t="e">
        <f>VLOOKUP($C52,Name!$B$12:$R$67,15,FALSE)</f>
        <v>#N/A</v>
      </c>
      <c r="R52" s="168" t="e">
        <f>VLOOKUP($C52,Name!$B$12:$R$67,16,FALSE)</f>
        <v>#N/A</v>
      </c>
      <c r="S52" s="179" t="e">
        <f>VLOOKUP($C52,Name!$B$12:$R$67,17,FALSE)</f>
        <v>#N/A</v>
      </c>
      <c r="T52" s="101"/>
      <c r="U52" s="101"/>
      <c r="V52" s="101"/>
      <c r="W52" s="101"/>
      <c r="X52" s="101"/>
      <c r="Y52" s="95"/>
      <c r="Z52" s="196">
        <f t="shared" si="8"/>
        <v>0</v>
      </c>
      <c r="AA52" s="203"/>
      <c r="AB52" s="195"/>
      <c r="AC52" s="195">
        <f t="shared" si="1"/>
        <v>0</v>
      </c>
      <c r="AD52" s="195">
        <f t="shared" si="5"/>
        <v>0</v>
      </c>
      <c r="AE52" s="195">
        <f t="shared" si="6"/>
        <v>0</v>
      </c>
      <c r="AF52" s="195">
        <f t="shared" si="7"/>
        <v>0</v>
      </c>
    </row>
    <row r="53" spans="1:32" ht="20.100000000000001" customHeight="1" x14ac:dyDescent="0.25">
      <c r="A53" s="43">
        <f>Name!$E$7</f>
        <v>0</v>
      </c>
      <c r="B53" s="23">
        <v>9</v>
      </c>
      <c r="C53" s="162"/>
      <c r="D53" s="167" t="e">
        <f>VLOOKUP($C53,Name!$B$12:$R$67,2,FALSE)</f>
        <v>#N/A</v>
      </c>
      <c r="E53" s="168" t="e">
        <f>VLOOKUP($C53,Name!$B$12:$R$67,3,FALSE)</f>
        <v>#N/A</v>
      </c>
      <c r="F53" s="169" t="e">
        <f>VLOOKUP($C53,Name!$B$12:$R$67,4,FALSE)</f>
        <v>#N/A</v>
      </c>
      <c r="G53" s="79" t="s">
        <v>40</v>
      </c>
      <c r="H53" s="177" t="e">
        <f>VLOOKUP($C53,Name!$B$12:$R$67,6,FALSE)</f>
        <v>#N/A</v>
      </c>
      <c r="I53" s="169" t="e">
        <f>VLOOKUP($C53,Name!$B$12:$R$67,7,FALSE)</f>
        <v>#N/A</v>
      </c>
      <c r="J53" s="178" t="e">
        <f>VLOOKUP($C53,Name!$B$12:$R$67,8,FALSE)</f>
        <v>#N/A</v>
      </c>
      <c r="K53" s="168" t="e">
        <f>VLOOKUP($C53,Name!$B$12:$R$67,9,FALSE)</f>
        <v>#N/A</v>
      </c>
      <c r="L53" s="169" t="e">
        <f>VLOOKUP($C53,Name!$B$12:$R$67,10,FALSE)</f>
        <v>#N/A</v>
      </c>
      <c r="M53" s="179" t="e">
        <f>VLOOKUP($C53,Name!$B$12:$R$67,11,FALSE)</f>
        <v>#N/A</v>
      </c>
      <c r="N53" s="168" t="e">
        <f>VLOOKUP($C53,Name!$B$12:$R$67,12,FALSE)</f>
        <v>#N/A</v>
      </c>
      <c r="O53" s="168" t="e">
        <f>VLOOKUP($C53,Name!$B$12:$R$67,13,FALSE)</f>
        <v>#N/A</v>
      </c>
      <c r="P53" s="169" t="e">
        <f>VLOOKUP($C53,Name!$B$12:$R$67,14,FALSE)</f>
        <v>#N/A</v>
      </c>
      <c r="Q53" s="180" t="e">
        <f>VLOOKUP($C53,Name!$B$12:$R$67,15,FALSE)</f>
        <v>#N/A</v>
      </c>
      <c r="R53" s="168" t="e">
        <f>VLOOKUP($C53,Name!$B$12:$R$67,16,FALSE)</f>
        <v>#N/A</v>
      </c>
      <c r="S53" s="179" t="e">
        <f>VLOOKUP($C53,Name!$B$12:$R$67,17,FALSE)</f>
        <v>#N/A</v>
      </c>
      <c r="T53" s="101"/>
      <c r="U53" s="101"/>
      <c r="V53" s="101"/>
      <c r="W53" s="101"/>
      <c r="X53" s="101"/>
      <c r="Y53" s="95"/>
      <c r="Z53" s="196">
        <f t="shared" si="8"/>
        <v>0</v>
      </c>
      <c r="AA53" s="203"/>
      <c r="AB53" s="195"/>
      <c r="AC53" s="195">
        <f>SUM(T53:Y53)</f>
        <v>0</v>
      </c>
      <c r="AD53" s="195">
        <f t="shared" si="5"/>
        <v>0</v>
      </c>
      <c r="AE53" s="195">
        <f t="shared" si="6"/>
        <v>0</v>
      </c>
      <c r="AF53" s="195">
        <f t="shared" si="7"/>
        <v>0</v>
      </c>
    </row>
    <row r="54" spans="1:32" ht="20.100000000000001" customHeight="1" x14ac:dyDescent="0.25">
      <c r="A54" s="43">
        <f>Name!$E$7</f>
        <v>0</v>
      </c>
      <c r="B54" s="23">
        <v>10</v>
      </c>
      <c r="C54" s="162"/>
      <c r="D54" s="167" t="e">
        <f>VLOOKUP($C54,Name!$B$12:$R$67,2,FALSE)</f>
        <v>#N/A</v>
      </c>
      <c r="E54" s="168" t="e">
        <f>VLOOKUP($C54,Name!$B$12:$R$67,3,FALSE)</f>
        <v>#N/A</v>
      </c>
      <c r="F54" s="169" t="e">
        <f>VLOOKUP($C54,Name!$B$12:$R$67,4,FALSE)</f>
        <v>#N/A</v>
      </c>
      <c r="G54" s="79" t="s">
        <v>40</v>
      </c>
      <c r="H54" s="177" t="e">
        <f>VLOOKUP($C54,Name!$B$12:$R$67,6,FALSE)</f>
        <v>#N/A</v>
      </c>
      <c r="I54" s="169" t="e">
        <f>VLOOKUP($C54,Name!$B$12:$R$67,7,FALSE)</f>
        <v>#N/A</v>
      </c>
      <c r="J54" s="178" t="e">
        <f>VLOOKUP($C54,Name!$B$12:$R$67,8,FALSE)</f>
        <v>#N/A</v>
      </c>
      <c r="K54" s="168" t="e">
        <f>VLOOKUP($C54,Name!$B$12:$R$67,9,FALSE)</f>
        <v>#N/A</v>
      </c>
      <c r="L54" s="169" t="e">
        <f>VLOOKUP($C54,Name!$B$12:$R$67,10,FALSE)</f>
        <v>#N/A</v>
      </c>
      <c r="M54" s="179" t="e">
        <f>VLOOKUP($C54,Name!$B$12:$R$67,11,FALSE)</f>
        <v>#N/A</v>
      </c>
      <c r="N54" s="168" t="e">
        <f>VLOOKUP($C54,Name!$B$12:$R$67,12,FALSE)</f>
        <v>#N/A</v>
      </c>
      <c r="O54" s="168" t="e">
        <f>VLOOKUP($C54,Name!$B$12:$R$67,13,FALSE)</f>
        <v>#N/A</v>
      </c>
      <c r="P54" s="169" t="e">
        <f>VLOOKUP($C54,Name!$B$12:$R$67,14,FALSE)</f>
        <v>#N/A</v>
      </c>
      <c r="Q54" s="180" t="e">
        <f>VLOOKUP($C54,Name!$B$12:$R$67,15,FALSE)</f>
        <v>#N/A</v>
      </c>
      <c r="R54" s="168" t="e">
        <f>VLOOKUP($C54,Name!$B$12:$R$67,16,FALSE)</f>
        <v>#N/A</v>
      </c>
      <c r="S54" s="179" t="e">
        <f>VLOOKUP($C54,Name!$B$12:$R$67,17,FALSE)</f>
        <v>#N/A</v>
      </c>
      <c r="T54" s="101">
        <v>5</v>
      </c>
      <c r="U54" s="101">
        <v>6</v>
      </c>
      <c r="V54" s="101">
        <v>7</v>
      </c>
      <c r="W54" s="101">
        <v>8</v>
      </c>
      <c r="X54" s="101">
        <v>9</v>
      </c>
      <c r="Y54" s="95">
        <v>2</v>
      </c>
      <c r="Z54" s="196">
        <f t="shared" si="8"/>
        <v>37</v>
      </c>
      <c r="AA54" s="203"/>
      <c r="AB54" s="195"/>
      <c r="AC54" s="195">
        <f t="shared" si="1"/>
        <v>37</v>
      </c>
      <c r="AD54" s="195">
        <f t="shared" si="5"/>
        <v>11</v>
      </c>
      <c r="AE54" s="195">
        <f t="shared" si="6"/>
        <v>11</v>
      </c>
      <c r="AF54" s="195">
        <f t="shared" si="7"/>
        <v>15</v>
      </c>
    </row>
    <row r="55" spans="1:32" ht="20.100000000000001" customHeight="1" x14ac:dyDescent="0.25">
      <c r="A55" s="43">
        <f>Name!$E$7</f>
        <v>0</v>
      </c>
      <c r="B55" s="23">
        <v>11</v>
      </c>
      <c r="C55" s="162"/>
      <c r="D55" s="167" t="e">
        <f>VLOOKUP($C55,Name!$B$12:$R$67,2,FALSE)</f>
        <v>#N/A</v>
      </c>
      <c r="E55" s="168" t="e">
        <f>VLOOKUP($C55,Name!$B$12:$R$67,3,FALSE)</f>
        <v>#N/A</v>
      </c>
      <c r="F55" s="169" t="e">
        <f>VLOOKUP($C55,Name!$B$12:$R$67,4,FALSE)</f>
        <v>#N/A</v>
      </c>
      <c r="G55" s="79" t="s">
        <v>40</v>
      </c>
      <c r="H55" s="177" t="e">
        <f>VLOOKUP($C55,Name!$B$12:$R$67,6,FALSE)</f>
        <v>#N/A</v>
      </c>
      <c r="I55" s="169" t="e">
        <f>VLOOKUP($C55,Name!$B$12:$R$67,7,FALSE)</f>
        <v>#N/A</v>
      </c>
      <c r="J55" s="178" t="e">
        <f>VLOOKUP($C55,Name!$B$12:$R$67,8,FALSE)</f>
        <v>#N/A</v>
      </c>
      <c r="K55" s="168" t="e">
        <f>VLOOKUP($C55,Name!$B$12:$R$67,9,FALSE)</f>
        <v>#N/A</v>
      </c>
      <c r="L55" s="169" t="e">
        <f>VLOOKUP($C55,Name!$B$12:$R$67,10,FALSE)</f>
        <v>#N/A</v>
      </c>
      <c r="M55" s="179" t="e">
        <f>VLOOKUP($C55,Name!$B$12:$R$67,11,FALSE)</f>
        <v>#N/A</v>
      </c>
      <c r="N55" s="168" t="e">
        <f>VLOOKUP($C55,Name!$B$12:$R$67,12,FALSE)</f>
        <v>#N/A</v>
      </c>
      <c r="O55" s="168" t="e">
        <f>VLOOKUP($C55,Name!$B$12:$R$67,13,FALSE)</f>
        <v>#N/A</v>
      </c>
      <c r="P55" s="169" t="e">
        <f>VLOOKUP($C55,Name!$B$12:$R$67,14,FALSE)</f>
        <v>#N/A</v>
      </c>
      <c r="Q55" s="180" t="e">
        <f>VLOOKUP($C55,Name!$B$12:$R$67,15,FALSE)</f>
        <v>#N/A</v>
      </c>
      <c r="R55" s="168" t="e">
        <f>VLOOKUP($C55,Name!$B$12:$R$67,16,FALSE)</f>
        <v>#N/A</v>
      </c>
      <c r="S55" s="179" t="e">
        <f>VLOOKUP($C55,Name!$B$12:$R$67,17,FALSE)</f>
        <v>#N/A</v>
      </c>
      <c r="T55" s="101"/>
      <c r="U55" s="101"/>
      <c r="V55" s="101"/>
      <c r="W55" s="101"/>
      <c r="X55" s="101"/>
      <c r="Y55" s="95"/>
      <c r="Z55" s="196">
        <f t="shared" si="8"/>
        <v>0</v>
      </c>
      <c r="AA55" s="203"/>
      <c r="AB55" s="195"/>
      <c r="AC55" s="195">
        <f t="shared" si="1"/>
        <v>0</v>
      </c>
      <c r="AD55" s="195">
        <f t="shared" si="5"/>
        <v>0</v>
      </c>
      <c r="AE55" s="195">
        <f t="shared" si="6"/>
        <v>0</v>
      </c>
      <c r="AF55" s="195">
        <f t="shared" si="7"/>
        <v>0</v>
      </c>
    </row>
    <row r="56" spans="1:32" ht="20.100000000000001" customHeight="1" x14ac:dyDescent="0.25">
      <c r="A56" s="43">
        <f>Name!$E$7</f>
        <v>0</v>
      </c>
      <c r="B56" s="23">
        <v>12</v>
      </c>
      <c r="C56" s="162"/>
      <c r="D56" s="167" t="e">
        <f>VLOOKUP($C56,Name!$B$12:$R$67,2,FALSE)</f>
        <v>#N/A</v>
      </c>
      <c r="E56" s="168" t="e">
        <f>VLOOKUP($C56,Name!$B$12:$R$67,3,FALSE)</f>
        <v>#N/A</v>
      </c>
      <c r="F56" s="169" t="e">
        <f>VLOOKUP($C56,Name!$B$12:$R$67,4,FALSE)</f>
        <v>#N/A</v>
      </c>
      <c r="G56" s="79" t="s">
        <v>40</v>
      </c>
      <c r="H56" s="177" t="e">
        <f>VLOOKUP($C56,Name!$B$12:$R$67,6,FALSE)</f>
        <v>#N/A</v>
      </c>
      <c r="I56" s="169" t="e">
        <f>VLOOKUP($C56,Name!$B$12:$R$67,7,FALSE)</f>
        <v>#N/A</v>
      </c>
      <c r="J56" s="178" t="e">
        <f>VLOOKUP($C56,Name!$B$12:$R$67,8,FALSE)</f>
        <v>#N/A</v>
      </c>
      <c r="K56" s="168" t="e">
        <f>VLOOKUP($C56,Name!$B$12:$R$67,9,FALSE)</f>
        <v>#N/A</v>
      </c>
      <c r="L56" s="169" t="e">
        <f>VLOOKUP($C56,Name!$B$12:$R$67,10,FALSE)</f>
        <v>#N/A</v>
      </c>
      <c r="M56" s="179" t="e">
        <f>VLOOKUP($C56,Name!$B$12:$R$67,11,FALSE)</f>
        <v>#N/A</v>
      </c>
      <c r="N56" s="168" t="e">
        <f>VLOOKUP($C56,Name!$B$12:$R$67,12,FALSE)</f>
        <v>#N/A</v>
      </c>
      <c r="O56" s="168" t="e">
        <f>VLOOKUP($C56,Name!$B$12:$R$67,13,FALSE)</f>
        <v>#N/A</v>
      </c>
      <c r="P56" s="169" t="e">
        <f>VLOOKUP($C56,Name!$B$12:$R$67,14,FALSE)</f>
        <v>#N/A</v>
      </c>
      <c r="Q56" s="180" t="e">
        <f>VLOOKUP($C56,Name!$B$12:$R$67,15,FALSE)</f>
        <v>#N/A</v>
      </c>
      <c r="R56" s="168" t="e">
        <f>VLOOKUP($C56,Name!$B$12:$R$67,16,FALSE)</f>
        <v>#N/A</v>
      </c>
      <c r="S56" s="179" t="e">
        <f>VLOOKUP($C56,Name!$B$12:$R$67,17,FALSE)</f>
        <v>#N/A</v>
      </c>
      <c r="T56" s="101"/>
      <c r="U56" s="101"/>
      <c r="V56" s="101"/>
      <c r="W56" s="101"/>
      <c r="X56" s="101"/>
      <c r="Y56" s="95"/>
      <c r="Z56" s="196">
        <f t="shared" si="8"/>
        <v>0</v>
      </c>
      <c r="AA56" s="203"/>
      <c r="AB56" s="195"/>
      <c r="AC56" s="195">
        <f t="shared" si="1"/>
        <v>0</v>
      </c>
      <c r="AD56" s="195">
        <f t="shared" si="5"/>
        <v>0</v>
      </c>
      <c r="AE56" s="195">
        <f t="shared" si="6"/>
        <v>0</v>
      </c>
      <c r="AF56" s="195">
        <f t="shared" si="7"/>
        <v>0</v>
      </c>
    </row>
    <row r="57" spans="1:32" ht="20.100000000000001" customHeight="1" x14ac:dyDescent="0.25">
      <c r="A57" s="43">
        <f>Name!$E$7</f>
        <v>0</v>
      </c>
      <c r="B57" s="23">
        <v>13</v>
      </c>
      <c r="C57" s="162"/>
      <c r="D57" s="167" t="e">
        <f>VLOOKUP($C57,Name!$B$12:$R$67,2,FALSE)</f>
        <v>#N/A</v>
      </c>
      <c r="E57" s="168" t="e">
        <f>VLOOKUP($C57,Name!$B$12:$R$67,3,FALSE)</f>
        <v>#N/A</v>
      </c>
      <c r="F57" s="169" t="e">
        <f>VLOOKUP($C57,Name!$B$12:$R$67,4,FALSE)</f>
        <v>#N/A</v>
      </c>
      <c r="G57" s="79" t="s">
        <v>40</v>
      </c>
      <c r="H57" s="177" t="e">
        <f>VLOOKUP($C57,Name!$B$12:$R$67,6,FALSE)</f>
        <v>#N/A</v>
      </c>
      <c r="I57" s="169" t="e">
        <f>VLOOKUP($C57,Name!$B$12:$R$67,7,FALSE)</f>
        <v>#N/A</v>
      </c>
      <c r="J57" s="178" t="e">
        <f>VLOOKUP($C57,Name!$B$12:$R$67,8,FALSE)</f>
        <v>#N/A</v>
      </c>
      <c r="K57" s="168" t="e">
        <f>VLOOKUP($C57,Name!$B$12:$R$67,9,FALSE)</f>
        <v>#N/A</v>
      </c>
      <c r="L57" s="169" t="e">
        <f>VLOOKUP($C57,Name!$B$12:$R$67,10,FALSE)</f>
        <v>#N/A</v>
      </c>
      <c r="M57" s="179" t="e">
        <f>VLOOKUP($C57,Name!$B$12:$R$67,11,FALSE)</f>
        <v>#N/A</v>
      </c>
      <c r="N57" s="168" t="e">
        <f>VLOOKUP($C57,Name!$B$12:$R$67,12,FALSE)</f>
        <v>#N/A</v>
      </c>
      <c r="O57" s="168" t="e">
        <f>VLOOKUP($C57,Name!$B$12:$R$67,13,FALSE)</f>
        <v>#N/A</v>
      </c>
      <c r="P57" s="169" t="e">
        <f>VLOOKUP($C57,Name!$B$12:$R$67,14,FALSE)</f>
        <v>#N/A</v>
      </c>
      <c r="Q57" s="180" t="e">
        <f>VLOOKUP($C57,Name!$B$12:$R$67,15,FALSE)</f>
        <v>#N/A</v>
      </c>
      <c r="R57" s="168" t="e">
        <f>VLOOKUP($C57,Name!$B$12:$R$67,16,FALSE)</f>
        <v>#N/A</v>
      </c>
      <c r="S57" s="179" t="e">
        <f>VLOOKUP($C57,Name!$B$12:$R$67,17,FALSE)</f>
        <v>#N/A</v>
      </c>
      <c r="T57" s="101"/>
      <c r="U57" s="101"/>
      <c r="V57" s="101"/>
      <c r="W57" s="101"/>
      <c r="X57" s="101"/>
      <c r="Y57" s="95"/>
      <c r="Z57" s="196">
        <f t="shared" si="8"/>
        <v>0</v>
      </c>
      <c r="AA57" s="203"/>
      <c r="AB57" s="195"/>
      <c r="AC57" s="195">
        <f t="shared" si="1"/>
        <v>0</v>
      </c>
      <c r="AD57" s="195">
        <f t="shared" si="5"/>
        <v>0</v>
      </c>
      <c r="AE57" s="195">
        <f t="shared" si="6"/>
        <v>0</v>
      </c>
      <c r="AF57" s="195">
        <f t="shared" si="7"/>
        <v>0</v>
      </c>
    </row>
    <row r="58" spans="1:32" ht="20.100000000000001" customHeight="1" x14ac:dyDescent="0.25">
      <c r="A58" s="43">
        <f>Name!$E$7</f>
        <v>0</v>
      </c>
      <c r="B58" s="23">
        <v>14</v>
      </c>
      <c r="C58" s="162"/>
      <c r="D58" s="167" t="e">
        <f>VLOOKUP($C58,Name!$B$12:$R$67,2,FALSE)</f>
        <v>#N/A</v>
      </c>
      <c r="E58" s="168" t="e">
        <f>VLOOKUP($C58,Name!$B$12:$R$67,3,FALSE)</f>
        <v>#N/A</v>
      </c>
      <c r="F58" s="169" t="e">
        <f>VLOOKUP($C58,Name!$B$12:$R$67,4,FALSE)</f>
        <v>#N/A</v>
      </c>
      <c r="G58" s="79" t="s">
        <v>40</v>
      </c>
      <c r="H58" s="177" t="e">
        <f>VLOOKUP($C58,Name!$B$12:$R$67,6,FALSE)</f>
        <v>#N/A</v>
      </c>
      <c r="I58" s="169" t="e">
        <f>VLOOKUP($C58,Name!$B$12:$R$67,7,FALSE)</f>
        <v>#N/A</v>
      </c>
      <c r="J58" s="178" t="e">
        <f>VLOOKUP($C58,Name!$B$12:$R$67,8,FALSE)</f>
        <v>#N/A</v>
      </c>
      <c r="K58" s="168" t="e">
        <f>VLOOKUP($C58,Name!$B$12:$R$67,9,FALSE)</f>
        <v>#N/A</v>
      </c>
      <c r="L58" s="169" t="e">
        <f>VLOOKUP($C58,Name!$B$12:$R$67,10,FALSE)</f>
        <v>#N/A</v>
      </c>
      <c r="M58" s="179" t="e">
        <f>VLOOKUP($C58,Name!$B$12:$R$67,11,FALSE)</f>
        <v>#N/A</v>
      </c>
      <c r="N58" s="168" t="e">
        <f>VLOOKUP($C58,Name!$B$12:$R$67,12,FALSE)</f>
        <v>#N/A</v>
      </c>
      <c r="O58" s="168" t="e">
        <f>VLOOKUP($C58,Name!$B$12:$R$67,13,FALSE)</f>
        <v>#N/A</v>
      </c>
      <c r="P58" s="169" t="e">
        <f>VLOOKUP($C58,Name!$B$12:$R$67,14,FALSE)</f>
        <v>#N/A</v>
      </c>
      <c r="Q58" s="180" t="e">
        <f>VLOOKUP($C58,Name!$B$12:$R$67,15,FALSE)</f>
        <v>#N/A</v>
      </c>
      <c r="R58" s="168" t="e">
        <f>VLOOKUP($C58,Name!$B$12:$R$67,16,FALSE)</f>
        <v>#N/A</v>
      </c>
      <c r="S58" s="179" t="e">
        <f>VLOOKUP($C58,Name!$B$12:$R$67,17,FALSE)</f>
        <v>#N/A</v>
      </c>
      <c r="T58" s="101"/>
      <c r="U58" s="101"/>
      <c r="V58" s="101"/>
      <c r="W58" s="101"/>
      <c r="X58" s="101"/>
      <c r="Y58" s="95"/>
      <c r="Z58" s="196">
        <f t="shared" si="8"/>
        <v>0</v>
      </c>
      <c r="AA58" s="203"/>
      <c r="AB58" s="195"/>
      <c r="AC58" s="195">
        <f t="shared" si="1"/>
        <v>0</v>
      </c>
      <c r="AD58" s="195">
        <f t="shared" si="5"/>
        <v>0</v>
      </c>
      <c r="AE58" s="195">
        <f t="shared" si="6"/>
        <v>0</v>
      </c>
      <c r="AF58" s="195">
        <f t="shared" si="7"/>
        <v>0</v>
      </c>
    </row>
    <row r="59" spans="1:32" ht="20.100000000000001" customHeight="1" x14ac:dyDescent="0.25">
      <c r="A59" s="43">
        <f>Name!$E$7</f>
        <v>0</v>
      </c>
      <c r="B59" s="23">
        <v>15</v>
      </c>
      <c r="C59" s="162"/>
      <c r="D59" s="167" t="e">
        <f>VLOOKUP($C59,Name!$B$12:$R$67,2,FALSE)</f>
        <v>#N/A</v>
      </c>
      <c r="E59" s="168" t="e">
        <f>VLOOKUP($C59,Name!$B$12:$R$67,3,FALSE)</f>
        <v>#N/A</v>
      </c>
      <c r="F59" s="169" t="e">
        <f>VLOOKUP($C59,Name!$B$12:$R$67,4,FALSE)</f>
        <v>#N/A</v>
      </c>
      <c r="G59" s="79" t="s">
        <v>40</v>
      </c>
      <c r="H59" s="177" t="e">
        <f>VLOOKUP($C59,Name!$B$12:$R$67,6,FALSE)</f>
        <v>#N/A</v>
      </c>
      <c r="I59" s="169" t="e">
        <f>VLOOKUP($C59,Name!$B$12:$R$67,7,FALSE)</f>
        <v>#N/A</v>
      </c>
      <c r="J59" s="178" t="e">
        <f>VLOOKUP($C59,Name!$B$12:$R$67,8,FALSE)</f>
        <v>#N/A</v>
      </c>
      <c r="K59" s="168" t="e">
        <f>VLOOKUP($C59,Name!$B$12:$R$67,9,FALSE)</f>
        <v>#N/A</v>
      </c>
      <c r="L59" s="169" t="e">
        <f>VLOOKUP($C59,Name!$B$12:$R$67,10,FALSE)</f>
        <v>#N/A</v>
      </c>
      <c r="M59" s="179" t="e">
        <f>VLOOKUP($C59,Name!$B$12:$R$67,11,FALSE)</f>
        <v>#N/A</v>
      </c>
      <c r="N59" s="168" t="e">
        <f>VLOOKUP($C59,Name!$B$12:$R$67,12,FALSE)</f>
        <v>#N/A</v>
      </c>
      <c r="O59" s="168" t="e">
        <f>VLOOKUP($C59,Name!$B$12:$R$67,13,FALSE)</f>
        <v>#N/A</v>
      </c>
      <c r="P59" s="169" t="e">
        <f>VLOOKUP($C59,Name!$B$12:$R$67,14,FALSE)</f>
        <v>#N/A</v>
      </c>
      <c r="Q59" s="180" t="e">
        <f>VLOOKUP($C59,Name!$B$12:$R$67,15,FALSE)</f>
        <v>#N/A</v>
      </c>
      <c r="R59" s="168" t="e">
        <f>VLOOKUP($C59,Name!$B$12:$R$67,16,FALSE)</f>
        <v>#N/A</v>
      </c>
      <c r="S59" s="179" t="e">
        <f>VLOOKUP($C59,Name!$B$12:$R$67,17,FALSE)</f>
        <v>#N/A</v>
      </c>
      <c r="T59" s="101"/>
      <c r="U59" s="101"/>
      <c r="V59" s="101"/>
      <c r="W59" s="101"/>
      <c r="X59" s="101"/>
      <c r="Y59" s="95"/>
      <c r="Z59" s="196">
        <f t="shared" si="8"/>
        <v>0</v>
      </c>
      <c r="AA59" s="203"/>
      <c r="AB59" s="195"/>
      <c r="AC59" s="195">
        <f t="shared" si="1"/>
        <v>0</v>
      </c>
      <c r="AD59" s="195">
        <f t="shared" si="5"/>
        <v>0</v>
      </c>
      <c r="AE59" s="195">
        <f t="shared" si="6"/>
        <v>0</v>
      </c>
      <c r="AF59" s="195">
        <f t="shared" si="7"/>
        <v>0</v>
      </c>
    </row>
    <row r="60" spans="1:32" ht="20.100000000000001" customHeight="1" x14ac:dyDescent="0.25">
      <c r="A60" s="43">
        <f>Name!$E$7</f>
        <v>0</v>
      </c>
      <c r="B60" s="23">
        <v>16</v>
      </c>
      <c r="C60" s="162"/>
      <c r="D60" s="167" t="e">
        <f>VLOOKUP($C60,Name!$B$12:$R$67,2,FALSE)</f>
        <v>#N/A</v>
      </c>
      <c r="E60" s="168" t="e">
        <f>VLOOKUP($C60,Name!$B$12:$R$67,3,FALSE)</f>
        <v>#N/A</v>
      </c>
      <c r="F60" s="169" t="e">
        <f>VLOOKUP($C60,Name!$B$12:$R$67,4,FALSE)</f>
        <v>#N/A</v>
      </c>
      <c r="G60" s="79" t="s">
        <v>40</v>
      </c>
      <c r="H60" s="177" t="e">
        <f>VLOOKUP($C60,Name!$B$12:$R$67,6,FALSE)</f>
        <v>#N/A</v>
      </c>
      <c r="I60" s="169" t="e">
        <f>VLOOKUP($C60,Name!$B$12:$R$67,7,FALSE)</f>
        <v>#N/A</v>
      </c>
      <c r="J60" s="178" t="e">
        <f>VLOOKUP($C60,Name!$B$12:$R$67,8,FALSE)</f>
        <v>#N/A</v>
      </c>
      <c r="K60" s="168" t="e">
        <f>VLOOKUP($C60,Name!$B$12:$R$67,9,FALSE)</f>
        <v>#N/A</v>
      </c>
      <c r="L60" s="169" t="e">
        <f>VLOOKUP($C60,Name!$B$12:$R$67,10,FALSE)</f>
        <v>#N/A</v>
      </c>
      <c r="M60" s="179" t="e">
        <f>VLOOKUP($C60,Name!$B$12:$R$67,11,FALSE)</f>
        <v>#N/A</v>
      </c>
      <c r="N60" s="168" t="e">
        <f>VLOOKUP($C60,Name!$B$12:$R$67,12,FALSE)</f>
        <v>#N/A</v>
      </c>
      <c r="O60" s="168" t="e">
        <f>VLOOKUP($C60,Name!$B$12:$R$67,13,FALSE)</f>
        <v>#N/A</v>
      </c>
      <c r="P60" s="169" t="e">
        <f>VLOOKUP($C60,Name!$B$12:$R$67,14,FALSE)</f>
        <v>#N/A</v>
      </c>
      <c r="Q60" s="180" t="e">
        <f>VLOOKUP($C60,Name!$B$12:$R$67,15,FALSE)</f>
        <v>#N/A</v>
      </c>
      <c r="R60" s="168" t="e">
        <f>VLOOKUP($C60,Name!$B$12:$R$67,16,FALSE)</f>
        <v>#N/A</v>
      </c>
      <c r="S60" s="179" t="e">
        <f>VLOOKUP($C60,Name!$B$12:$R$67,17,FALSE)</f>
        <v>#N/A</v>
      </c>
      <c r="T60" s="101"/>
      <c r="U60" s="101"/>
      <c r="V60" s="101"/>
      <c r="W60" s="101"/>
      <c r="X60" s="101"/>
      <c r="Y60" s="95"/>
      <c r="Z60" s="196">
        <f t="shared" si="8"/>
        <v>0</v>
      </c>
      <c r="AA60" s="203"/>
      <c r="AB60" s="195"/>
      <c r="AC60" s="195">
        <f t="shared" si="1"/>
        <v>0</v>
      </c>
      <c r="AD60" s="195">
        <f t="shared" si="5"/>
        <v>0</v>
      </c>
      <c r="AE60" s="195">
        <f t="shared" si="6"/>
        <v>0</v>
      </c>
      <c r="AF60" s="195">
        <f t="shared" si="7"/>
        <v>0</v>
      </c>
    </row>
    <row r="61" spans="1:32" ht="20.100000000000001" customHeight="1" x14ac:dyDescent="0.25">
      <c r="A61" s="43">
        <f>Name!$E$7</f>
        <v>0</v>
      </c>
      <c r="B61" s="23">
        <v>17</v>
      </c>
      <c r="C61" s="162"/>
      <c r="D61" s="167" t="e">
        <f>VLOOKUP($C61,Name!$B$12:$R$67,2,FALSE)</f>
        <v>#N/A</v>
      </c>
      <c r="E61" s="168" t="e">
        <f>VLOOKUP($C61,Name!$B$12:$R$67,3,FALSE)</f>
        <v>#N/A</v>
      </c>
      <c r="F61" s="169" t="e">
        <f>VLOOKUP($C61,Name!$B$12:$R$67,4,FALSE)</f>
        <v>#N/A</v>
      </c>
      <c r="G61" s="79" t="s">
        <v>40</v>
      </c>
      <c r="H61" s="177" t="e">
        <f>VLOOKUP($C61,Name!$B$12:$R$67,6,FALSE)</f>
        <v>#N/A</v>
      </c>
      <c r="I61" s="169" t="e">
        <f>VLOOKUP($C61,Name!$B$12:$R$67,7,FALSE)</f>
        <v>#N/A</v>
      </c>
      <c r="J61" s="178" t="e">
        <f>VLOOKUP($C61,Name!$B$12:$R$67,8,FALSE)</f>
        <v>#N/A</v>
      </c>
      <c r="K61" s="168" t="e">
        <f>VLOOKUP($C61,Name!$B$12:$R$67,9,FALSE)</f>
        <v>#N/A</v>
      </c>
      <c r="L61" s="169" t="e">
        <f>VLOOKUP($C61,Name!$B$12:$R$67,10,FALSE)</f>
        <v>#N/A</v>
      </c>
      <c r="M61" s="179" t="e">
        <f>VLOOKUP($C61,Name!$B$12:$R$67,11,FALSE)</f>
        <v>#N/A</v>
      </c>
      <c r="N61" s="168" t="e">
        <f>VLOOKUP($C61,Name!$B$12:$R$67,12,FALSE)</f>
        <v>#N/A</v>
      </c>
      <c r="O61" s="168" t="e">
        <f>VLOOKUP($C61,Name!$B$12:$R$67,13,FALSE)</f>
        <v>#N/A</v>
      </c>
      <c r="P61" s="169" t="e">
        <f>VLOOKUP($C61,Name!$B$12:$R$67,14,FALSE)</f>
        <v>#N/A</v>
      </c>
      <c r="Q61" s="180" t="e">
        <f>VLOOKUP($C61,Name!$B$12:$R$67,15,FALSE)</f>
        <v>#N/A</v>
      </c>
      <c r="R61" s="168" t="e">
        <f>VLOOKUP($C61,Name!$B$12:$R$67,16,FALSE)</f>
        <v>#N/A</v>
      </c>
      <c r="S61" s="179" t="e">
        <f>VLOOKUP($C61,Name!$B$12:$R$67,17,FALSE)</f>
        <v>#N/A</v>
      </c>
      <c r="T61" s="101"/>
      <c r="U61" s="101"/>
      <c r="V61" s="101"/>
      <c r="W61" s="101"/>
      <c r="X61" s="101"/>
      <c r="Y61" s="95"/>
      <c r="Z61" s="196">
        <f t="shared" si="8"/>
        <v>0</v>
      </c>
      <c r="AA61" s="203"/>
      <c r="AB61" s="195"/>
      <c r="AC61" s="195">
        <f t="shared" si="1"/>
        <v>0</v>
      </c>
      <c r="AD61" s="195">
        <f t="shared" si="5"/>
        <v>0</v>
      </c>
      <c r="AE61" s="195">
        <f t="shared" si="6"/>
        <v>0</v>
      </c>
      <c r="AF61" s="195">
        <f t="shared" si="7"/>
        <v>0</v>
      </c>
    </row>
    <row r="62" spans="1:32" ht="20.100000000000001" customHeight="1" x14ac:dyDescent="0.25">
      <c r="A62" s="43">
        <f>Name!$E$7</f>
        <v>0</v>
      </c>
      <c r="B62" s="23">
        <v>18</v>
      </c>
      <c r="C62" s="162"/>
      <c r="D62" s="167" t="e">
        <f>VLOOKUP($C62,Name!$B$12:$R$67,2,FALSE)</f>
        <v>#N/A</v>
      </c>
      <c r="E62" s="168" t="e">
        <f>VLOOKUP($C62,Name!$B$12:$R$67,3,FALSE)</f>
        <v>#N/A</v>
      </c>
      <c r="F62" s="169" t="e">
        <f>VLOOKUP($C62,Name!$B$12:$R$67,4,FALSE)</f>
        <v>#N/A</v>
      </c>
      <c r="G62" s="79" t="s">
        <v>40</v>
      </c>
      <c r="H62" s="177" t="e">
        <f>VLOOKUP($C62,Name!$B$12:$R$67,6,FALSE)</f>
        <v>#N/A</v>
      </c>
      <c r="I62" s="169" t="e">
        <f>VLOOKUP($C62,Name!$B$12:$R$67,7,FALSE)</f>
        <v>#N/A</v>
      </c>
      <c r="J62" s="178" t="e">
        <f>VLOOKUP($C62,Name!$B$12:$R$67,8,FALSE)</f>
        <v>#N/A</v>
      </c>
      <c r="K62" s="168" t="e">
        <f>VLOOKUP($C62,Name!$B$12:$R$67,9,FALSE)</f>
        <v>#N/A</v>
      </c>
      <c r="L62" s="169" t="e">
        <f>VLOOKUP($C62,Name!$B$12:$R$67,10,FALSE)</f>
        <v>#N/A</v>
      </c>
      <c r="M62" s="179" t="e">
        <f>VLOOKUP($C62,Name!$B$12:$R$67,11,FALSE)</f>
        <v>#N/A</v>
      </c>
      <c r="N62" s="168" t="e">
        <f>VLOOKUP($C62,Name!$B$12:$R$67,12,FALSE)</f>
        <v>#N/A</v>
      </c>
      <c r="O62" s="168" t="e">
        <f>VLOOKUP($C62,Name!$B$12:$R$67,13,FALSE)</f>
        <v>#N/A</v>
      </c>
      <c r="P62" s="169" t="e">
        <f>VLOOKUP($C62,Name!$B$12:$R$67,14,FALSE)</f>
        <v>#N/A</v>
      </c>
      <c r="Q62" s="180" t="e">
        <f>VLOOKUP($C62,Name!$B$12:$R$67,15,FALSE)</f>
        <v>#N/A</v>
      </c>
      <c r="R62" s="168" t="e">
        <f>VLOOKUP($C62,Name!$B$12:$R$67,16,FALSE)</f>
        <v>#N/A</v>
      </c>
      <c r="S62" s="179" t="e">
        <f>VLOOKUP($C62,Name!$B$12:$R$67,17,FALSE)</f>
        <v>#N/A</v>
      </c>
      <c r="T62" s="101"/>
      <c r="U62" s="101"/>
      <c r="V62" s="101"/>
      <c r="W62" s="101"/>
      <c r="X62" s="101"/>
      <c r="Y62" s="95"/>
      <c r="Z62" s="196">
        <f t="shared" si="8"/>
        <v>0</v>
      </c>
      <c r="AA62" s="203"/>
      <c r="AB62" s="195"/>
      <c r="AC62" s="195">
        <f t="shared" si="1"/>
        <v>0</v>
      </c>
      <c r="AD62" s="195">
        <f t="shared" si="5"/>
        <v>0</v>
      </c>
      <c r="AE62" s="195">
        <f t="shared" si="6"/>
        <v>0</v>
      </c>
      <c r="AF62" s="195">
        <f t="shared" si="7"/>
        <v>0</v>
      </c>
    </row>
    <row r="63" spans="1:32" ht="20.100000000000001" customHeight="1" x14ac:dyDescent="0.25">
      <c r="A63" s="43">
        <f>Name!$E$7</f>
        <v>0</v>
      </c>
      <c r="B63" s="23">
        <v>19</v>
      </c>
      <c r="C63" s="162"/>
      <c r="D63" s="167" t="e">
        <f>VLOOKUP($C63,Name!$B$12:$R$67,2,FALSE)</f>
        <v>#N/A</v>
      </c>
      <c r="E63" s="168" t="e">
        <f>VLOOKUP($C63,Name!$B$12:$R$67,3,FALSE)</f>
        <v>#N/A</v>
      </c>
      <c r="F63" s="169" t="e">
        <f>VLOOKUP($C63,Name!$B$12:$R$67,4,FALSE)</f>
        <v>#N/A</v>
      </c>
      <c r="G63" s="79" t="s">
        <v>40</v>
      </c>
      <c r="H63" s="177" t="e">
        <f>VLOOKUP($C63,Name!$B$12:$R$67,6,FALSE)</f>
        <v>#N/A</v>
      </c>
      <c r="I63" s="169" t="e">
        <f>VLOOKUP($C63,Name!$B$12:$R$67,7,FALSE)</f>
        <v>#N/A</v>
      </c>
      <c r="J63" s="178" t="e">
        <f>VLOOKUP($C63,Name!$B$12:$R$67,8,FALSE)</f>
        <v>#N/A</v>
      </c>
      <c r="K63" s="168" t="e">
        <f>VLOOKUP($C63,Name!$B$12:$R$67,9,FALSE)</f>
        <v>#N/A</v>
      </c>
      <c r="L63" s="169" t="e">
        <f>VLOOKUP($C63,Name!$B$12:$R$67,10,FALSE)</f>
        <v>#N/A</v>
      </c>
      <c r="M63" s="179" t="e">
        <f>VLOOKUP($C63,Name!$B$12:$R$67,11,FALSE)</f>
        <v>#N/A</v>
      </c>
      <c r="N63" s="168" t="e">
        <f>VLOOKUP($C63,Name!$B$12:$R$67,12,FALSE)</f>
        <v>#N/A</v>
      </c>
      <c r="O63" s="168" t="e">
        <f>VLOOKUP($C63,Name!$B$12:$R$67,13,FALSE)</f>
        <v>#N/A</v>
      </c>
      <c r="P63" s="169" t="e">
        <f>VLOOKUP($C63,Name!$B$12:$R$67,14,FALSE)</f>
        <v>#N/A</v>
      </c>
      <c r="Q63" s="180" t="e">
        <f>VLOOKUP($C63,Name!$B$12:$R$67,15,FALSE)</f>
        <v>#N/A</v>
      </c>
      <c r="R63" s="168" t="e">
        <f>VLOOKUP($C63,Name!$B$12:$R$67,16,FALSE)</f>
        <v>#N/A</v>
      </c>
      <c r="S63" s="179" t="e">
        <f>VLOOKUP($C63,Name!$B$12:$R$67,17,FALSE)</f>
        <v>#N/A</v>
      </c>
      <c r="T63" s="101"/>
      <c r="U63" s="101"/>
      <c r="V63" s="101"/>
      <c r="W63" s="101"/>
      <c r="X63" s="101"/>
      <c r="Y63" s="95"/>
      <c r="Z63" s="196">
        <f t="shared" si="8"/>
        <v>0</v>
      </c>
      <c r="AA63" s="203"/>
      <c r="AB63" s="195"/>
      <c r="AC63" s="195">
        <f t="shared" si="1"/>
        <v>0</v>
      </c>
      <c r="AD63" s="195">
        <f t="shared" si="5"/>
        <v>0</v>
      </c>
      <c r="AE63" s="195">
        <f t="shared" si="6"/>
        <v>0</v>
      </c>
      <c r="AF63" s="195">
        <f t="shared" si="7"/>
        <v>0</v>
      </c>
    </row>
    <row r="64" spans="1:32" ht="20.100000000000001" customHeight="1" x14ac:dyDescent="0.25">
      <c r="A64" s="43">
        <f>Name!$E$7</f>
        <v>0</v>
      </c>
      <c r="B64" s="23">
        <v>20</v>
      </c>
      <c r="C64" s="162"/>
      <c r="D64" s="167" t="e">
        <f>VLOOKUP($C64,Name!$B$12:$R$67,2,FALSE)</f>
        <v>#N/A</v>
      </c>
      <c r="E64" s="168" t="e">
        <f>VLOOKUP($C64,Name!$B$12:$R$67,3,FALSE)</f>
        <v>#N/A</v>
      </c>
      <c r="F64" s="169" t="e">
        <f>VLOOKUP($C64,Name!$B$12:$R$67,4,FALSE)</f>
        <v>#N/A</v>
      </c>
      <c r="G64" s="79" t="s">
        <v>40</v>
      </c>
      <c r="H64" s="177" t="e">
        <f>VLOOKUP($C64,Name!$B$12:$R$67,6,FALSE)</f>
        <v>#N/A</v>
      </c>
      <c r="I64" s="169" t="e">
        <f>VLOOKUP($C64,Name!$B$12:$R$67,7,FALSE)</f>
        <v>#N/A</v>
      </c>
      <c r="J64" s="178" t="e">
        <f>VLOOKUP($C64,Name!$B$12:$R$67,8,FALSE)</f>
        <v>#N/A</v>
      </c>
      <c r="K64" s="168" t="e">
        <f>VLOOKUP($C64,Name!$B$12:$R$67,9,FALSE)</f>
        <v>#N/A</v>
      </c>
      <c r="L64" s="169" t="e">
        <f>VLOOKUP($C64,Name!$B$12:$R$67,10,FALSE)</f>
        <v>#N/A</v>
      </c>
      <c r="M64" s="179" t="e">
        <f>VLOOKUP($C64,Name!$B$12:$R$67,11,FALSE)</f>
        <v>#N/A</v>
      </c>
      <c r="N64" s="168" t="e">
        <f>VLOOKUP($C64,Name!$B$12:$R$67,12,FALSE)</f>
        <v>#N/A</v>
      </c>
      <c r="O64" s="168" t="e">
        <f>VLOOKUP($C64,Name!$B$12:$R$67,13,FALSE)</f>
        <v>#N/A</v>
      </c>
      <c r="P64" s="169" t="e">
        <f>VLOOKUP($C64,Name!$B$12:$R$67,14,FALSE)</f>
        <v>#N/A</v>
      </c>
      <c r="Q64" s="180" t="e">
        <f>VLOOKUP($C64,Name!$B$12:$R$67,15,FALSE)</f>
        <v>#N/A</v>
      </c>
      <c r="R64" s="168" t="e">
        <f>VLOOKUP($C64,Name!$B$12:$R$67,16,FALSE)</f>
        <v>#N/A</v>
      </c>
      <c r="S64" s="179" t="e">
        <f>VLOOKUP($C64,Name!$B$12:$R$67,17,FALSE)</f>
        <v>#N/A</v>
      </c>
      <c r="T64" s="101"/>
      <c r="U64" s="101"/>
      <c r="V64" s="101"/>
      <c r="W64" s="101"/>
      <c r="X64" s="101"/>
      <c r="Y64" s="95"/>
      <c r="Z64" s="196">
        <f t="shared" si="8"/>
        <v>0</v>
      </c>
      <c r="AA64" s="203"/>
      <c r="AB64" s="195"/>
      <c r="AC64" s="195">
        <f t="shared" si="1"/>
        <v>0</v>
      </c>
      <c r="AD64" s="195">
        <f t="shared" si="5"/>
        <v>0</v>
      </c>
      <c r="AE64" s="195">
        <f t="shared" si="6"/>
        <v>0</v>
      </c>
      <c r="AF64" s="195">
        <f t="shared" si="7"/>
        <v>0</v>
      </c>
    </row>
    <row r="65" spans="1:32" ht="20.100000000000001" customHeight="1" x14ac:dyDescent="0.25">
      <c r="A65" s="43">
        <f>Name!$E$7</f>
        <v>0</v>
      </c>
      <c r="B65" s="23">
        <v>21</v>
      </c>
      <c r="C65" s="162"/>
      <c r="D65" s="167" t="e">
        <f>VLOOKUP($C65,Name!$B$12:$R$67,2,FALSE)</f>
        <v>#N/A</v>
      </c>
      <c r="E65" s="168" t="e">
        <f>VLOOKUP($C65,Name!$B$12:$R$67,3,FALSE)</f>
        <v>#N/A</v>
      </c>
      <c r="F65" s="169" t="e">
        <f>VLOOKUP($C65,Name!$B$12:$R$67,4,FALSE)</f>
        <v>#N/A</v>
      </c>
      <c r="G65" s="79" t="s">
        <v>40</v>
      </c>
      <c r="H65" s="177" t="e">
        <f>VLOOKUP($C65,Name!$B$12:$R$67,6,FALSE)</f>
        <v>#N/A</v>
      </c>
      <c r="I65" s="169" t="e">
        <f>VLOOKUP($C65,Name!$B$12:$R$67,7,FALSE)</f>
        <v>#N/A</v>
      </c>
      <c r="J65" s="178" t="e">
        <f>VLOOKUP($C65,Name!$B$12:$R$67,8,FALSE)</f>
        <v>#N/A</v>
      </c>
      <c r="K65" s="168" t="e">
        <f>VLOOKUP($C65,Name!$B$12:$R$67,9,FALSE)</f>
        <v>#N/A</v>
      </c>
      <c r="L65" s="169" t="e">
        <f>VLOOKUP($C65,Name!$B$12:$R$67,10,FALSE)</f>
        <v>#N/A</v>
      </c>
      <c r="M65" s="179" t="e">
        <f>VLOOKUP($C65,Name!$B$12:$R$67,11,FALSE)</f>
        <v>#N/A</v>
      </c>
      <c r="N65" s="168" t="e">
        <f>VLOOKUP($C65,Name!$B$12:$R$67,12,FALSE)</f>
        <v>#N/A</v>
      </c>
      <c r="O65" s="168" t="e">
        <f>VLOOKUP($C65,Name!$B$12:$R$67,13,FALSE)</f>
        <v>#N/A</v>
      </c>
      <c r="P65" s="169" t="e">
        <f>VLOOKUP($C65,Name!$B$12:$R$67,14,FALSE)</f>
        <v>#N/A</v>
      </c>
      <c r="Q65" s="180" t="e">
        <f>VLOOKUP($C65,Name!$B$12:$R$67,15,FALSE)</f>
        <v>#N/A</v>
      </c>
      <c r="R65" s="168" t="e">
        <f>VLOOKUP($C65,Name!$B$12:$R$67,16,FALSE)</f>
        <v>#N/A</v>
      </c>
      <c r="S65" s="179" t="e">
        <f>VLOOKUP($C65,Name!$B$12:$R$67,17,FALSE)</f>
        <v>#N/A</v>
      </c>
      <c r="T65" s="101"/>
      <c r="U65" s="101"/>
      <c r="V65" s="101"/>
      <c r="W65" s="101"/>
      <c r="X65" s="101"/>
      <c r="Y65" s="95"/>
      <c r="Z65" s="196">
        <f t="shared" si="8"/>
        <v>0</v>
      </c>
      <c r="AA65" s="203"/>
      <c r="AB65" s="195"/>
      <c r="AC65" s="195">
        <f t="shared" si="1"/>
        <v>0</v>
      </c>
      <c r="AD65" s="195">
        <f t="shared" si="5"/>
        <v>0</v>
      </c>
      <c r="AE65" s="195">
        <f t="shared" si="6"/>
        <v>0</v>
      </c>
      <c r="AF65" s="195">
        <f t="shared" si="7"/>
        <v>0</v>
      </c>
    </row>
    <row r="66" spans="1:32" ht="20.100000000000001" customHeight="1" x14ac:dyDescent="0.25">
      <c r="A66" s="43">
        <f>Name!$E$7</f>
        <v>0</v>
      </c>
      <c r="B66" s="23">
        <v>22</v>
      </c>
      <c r="C66" s="162"/>
      <c r="D66" s="167" t="e">
        <f>VLOOKUP($C66,Name!$B$12:$R$67,2,FALSE)</f>
        <v>#N/A</v>
      </c>
      <c r="E66" s="168" t="e">
        <f>VLOOKUP($C66,Name!$B$12:$R$67,3,FALSE)</f>
        <v>#N/A</v>
      </c>
      <c r="F66" s="169" t="e">
        <f>VLOOKUP($C66,Name!$B$12:$R$67,4,FALSE)</f>
        <v>#N/A</v>
      </c>
      <c r="G66" s="79" t="s">
        <v>40</v>
      </c>
      <c r="H66" s="177" t="e">
        <f>VLOOKUP($C66,Name!$B$12:$R$67,6,FALSE)</f>
        <v>#N/A</v>
      </c>
      <c r="I66" s="169" t="e">
        <f>VLOOKUP($C66,Name!$B$12:$R$67,7,FALSE)</f>
        <v>#N/A</v>
      </c>
      <c r="J66" s="178" t="e">
        <f>VLOOKUP($C66,Name!$B$12:$R$67,8,FALSE)</f>
        <v>#N/A</v>
      </c>
      <c r="K66" s="168" t="e">
        <f>VLOOKUP($C66,Name!$B$12:$R$67,9,FALSE)</f>
        <v>#N/A</v>
      </c>
      <c r="L66" s="169" t="e">
        <f>VLOOKUP($C66,Name!$B$12:$R$67,10,FALSE)</f>
        <v>#N/A</v>
      </c>
      <c r="M66" s="179" t="e">
        <f>VLOOKUP($C66,Name!$B$12:$R$67,11,FALSE)</f>
        <v>#N/A</v>
      </c>
      <c r="N66" s="168" t="e">
        <f>VLOOKUP($C66,Name!$B$12:$R$67,12,FALSE)</f>
        <v>#N/A</v>
      </c>
      <c r="O66" s="168" t="e">
        <f>VLOOKUP($C66,Name!$B$12:$R$67,13,FALSE)</f>
        <v>#N/A</v>
      </c>
      <c r="P66" s="169" t="e">
        <f>VLOOKUP($C66,Name!$B$12:$R$67,14,FALSE)</f>
        <v>#N/A</v>
      </c>
      <c r="Q66" s="180" t="e">
        <f>VLOOKUP($C66,Name!$B$12:$R$67,15,FALSE)</f>
        <v>#N/A</v>
      </c>
      <c r="R66" s="168" t="e">
        <f>VLOOKUP($C66,Name!$B$12:$R$67,16,FALSE)</f>
        <v>#N/A</v>
      </c>
      <c r="S66" s="179" t="e">
        <f>VLOOKUP($C66,Name!$B$12:$R$67,17,FALSE)</f>
        <v>#N/A</v>
      </c>
      <c r="T66" s="101"/>
      <c r="U66" s="101"/>
      <c r="V66" s="101"/>
      <c r="W66" s="101"/>
      <c r="X66" s="101"/>
      <c r="Y66" s="95"/>
      <c r="Z66" s="196">
        <f t="shared" si="8"/>
        <v>0</v>
      </c>
      <c r="AA66" s="203"/>
      <c r="AB66" s="195"/>
      <c r="AC66" s="195">
        <f t="shared" si="1"/>
        <v>0</v>
      </c>
      <c r="AD66" s="195">
        <f t="shared" si="5"/>
        <v>0</v>
      </c>
      <c r="AE66" s="195">
        <f t="shared" si="6"/>
        <v>0</v>
      </c>
      <c r="AF66" s="195">
        <f t="shared" si="7"/>
        <v>0</v>
      </c>
    </row>
    <row r="67" spans="1:32" ht="20.100000000000001" customHeight="1" x14ac:dyDescent="0.25">
      <c r="A67" s="43">
        <f>Name!$E$7</f>
        <v>0</v>
      </c>
      <c r="B67" s="23">
        <v>23</v>
      </c>
      <c r="C67" s="162"/>
      <c r="D67" s="167" t="e">
        <f>VLOOKUP($C67,Name!$B$12:$R$67,2,FALSE)</f>
        <v>#N/A</v>
      </c>
      <c r="E67" s="168" t="e">
        <f>VLOOKUP($C67,Name!$B$12:$R$67,3,FALSE)</f>
        <v>#N/A</v>
      </c>
      <c r="F67" s="169" t="e">
        <f>VLOOKUP($C67,Name!$B$12:$R$67,4,FALSE)</f>
        <v>#N/A</v>
      </c>
      <c r="G67" s="79" t="s">
        <v>40</v>
      </c>
      <c r="H67" s="177" t="e">
        <f>VLOOKUP($C67,Name!$B$12:$R$67,6,FALSE)</f>
        <v>#N/A</v>
      </c>
      <c r="I67" s="169" t="e">
        <f>VLOOKUP($C67,Name!$B$12:$R$67,7,FALSE)</f>
        <v>#N/A</v>
      </c>
      <c r="J67" s="178" t="e">
        <f>VLOOKUP($C67,Name!$B$12:$R$67,8,FALSE)</f>
        <v>#N/A</v>
      </c>
      <c r="K67" s="168" t="e">
        <f>VLOOKUP($C67,Name!$B$12:$R$67,9,FALSE)</f>
        <v>#N/A</v>
      </c>
      <c r="L67" s="169" t="e">
        <f>VLOOKUP($C67,Name!$B$12:$R$67,10,FALSE)</f>
        <v>#N/A</v>
      </c>
      <c r="M67" s="179" t="e">
        <f>VLOOKUP($C67,Name!$B$12:$R$67,11,FALSE)</f>
        <v>#N/A</v>
      </c>
      <c r="N67" s="168" t="e">
        <f>VLOOKUP($C67,Name!$B$12:$R$67,12,FALSE)</f>
        <v>#N/A</v>
      </c>
      <c r="O67" s="168" t="e">
        <f>VLOOKUP($C67,Name!$B$12:$R$67,13,FALSE)</f>
        <v>#N/A</v>
      </c>
      <c r="P67" s="169" t="e">
        <f>VLOOKUP($C67,Name!$B$12:$R$67,14,FALSE)</f>
        <v>#N/A</v>
      </c>
      <c r="Q67" s="180" t="e">
        <f>VLOOKUP($C67,Name!$B$12:$R$67,15,FALSE)</f>
        <v>#N/A</v>
      </c>
      <c r="R67" s="168" t="e">
        <f>VLOOKUP($C67,Name!$B$12:$R$67,16,FALSE)</f>
        <v>#N/A</v>
      </c>
      <c r="S67" s="179" t="e">
        <f>VLOOKUP($C67,Name!$B$12:$R$67,17,FALSE)</f>
        <v>#N/A</v>
      </c>
      <c r="T67" s="101"/>
      <c r="U67" s="101"/>
      <c r="V67" s="101"/>
      <c r="W67" s="101"/>
      <c r="X67" s="101"/>
      <c r="Y67" s="95"/>
      <c r="Z67" s="196">
        <f t="shared" si="8"/>
        <v>0</v>
      </c>
      <c r="AA67" s="203"/>
      <c r="AB67" s="195"/>
      <c r="AC67" s="195">
        <f t="shared" si="1"/>
        <v>0</v>
      </c>
      <c r="AD67" s="195">
        <f t="shared" si="5"/>
        <v>0</v>
      </c>
      <c r="AE67" s="195">
        <f t="shared" si="6"/>
        <v>0</v>
      </c>
      <c r="AF67" s="195">
        <f t="shared" si="7"/>
        <v>0</v>
      </c>
    </row>
    <row r="68" spans="1:32" ht="20.100000000000001" customHeight="1" x14ac:dyDescent="0.25">
      <c r="A68" s="43">
        <f>Name!$E$7</f>
        <v>0</v>
      </c>
      <c r="B68" s="23">
        <v>24</v>
      </c>
      <c r="C68" s="162"/>
      <c r="D68" s="167" t="e">
        <f>VLOOKUP($C68,Name!$B$12:$R$67,2,FALSE)</f>
        <v>#N/A</v>
      </c>
      <c r="E68" s="168" t="e">
        <f>VLOOKUP($C68,Name!$B$12:$R$67,3,FALSE)</f>
        <v>#N/A</v>
      </c>
      <c r="F68" s="169" t="e">
        <f>VLOOKUP($C68,Name!$B$12:$R$67,4,FALSE)</f>
        <v>#N/A</v>
      </c>
      <c r="G68" s="79" t="s">
        <v>40</v>
      </c>
      <c r="H68" s="177" t="e">
        <f>VLOOKUP($C68,Name!$B$12:$R$67,6,FALSE)</f>
        <v>#N/A</v>
      </c>
      <c r="I68" s="169" t="e">
        <f>VLOOKUP($C68,Name!$B$12:$R$67,7,FALSE)</f>
        <v>#N/A</v>
      </c>
      <c r="J68" s="178" t="e">
        <f>VLOOKUP($C68,Name!$B$12:$R$67,8,FALSE)</f>
        <v>#N/A</v>
      </c>
      <c r="K68" s="168" t="e">
        <f>VLOOKUP($C68,Name!$B$12:$R$67,9,FALSE)</f>
        <v>#N/A</v>
      </c>
      <c r="L68" s="169" t="e">
        <f>VLOOKUP($C68,Name!$B$12:$R$67,10,FALSE)</f>
        <v>#N/A</v>
      </c>
      <c r="M68" s="179" t="e">
        <f>VLOOKUP($C68,Name!$B$12:$R$67,11,FALSE)</f>
        <v>#N/A</v>
      </c>
      <c r="N68" s="168" t="e">
        <f>VLOOKUP($C68,Name!$B$12:$R$67,12,FALSE)</f>
        <v>#N/A</v>
      </c>
      <c r="O68" s="168" t="e">
        <f>VLOOKUP($C68,Name!$B$12:$R$67,13,FALSE)</f>
        <v>#N/A</v>
      </c>
      <c r="P68" s="169" t="e">
        <f>VLOOKUP($C68,Name!$B$12:$R$67,14,FALSE)</f>
        <v>#N/A</v>
      </c>
      <c r="Q68" s="180" t="e">
        <f>VLOOKUP($C68,Name!$B$12:$R$67,15,FALSE)</f>
        <v>#N/A</v>
      </c>
      <c r="R68" s="168" t="e">
        <f>VLOOKUP($C68,Name!$B$12:$R$67,16,FALSE)</f>
        <v>#N/A</v>
      </c>
      <c r="S68" s="179" t="e">
        <f>VLOOKUP($C68,Name!$B$12:$R$67,17,FALSE)</f>
        <v>#N/A</v>
      </c>
      <c r="T68" s="101"/>
      <c r="U68" s="101"/>
      <c r="V68" s="101"/>
      <c r="W68" s="101"/>
      <c r="X68" s="101"/>
      <c r="Y68" s="95"/>
      <c r="Z68" s="196">
        <f t="shared" si="8"/>
        <v>0</v>
      </c>
      <c r="AA68" s="203"/>
      <c r="AB68" s="195"/>
      <c r="AC68" s="195">
        <f t="shared" si="1"/>
        <v>0</v>
      </c>
      <c r="AD68" s="195">
        <f t="shared" si="5"/>
        <v>0</v>
      </c>
      <c r="AE68" s="195">
        <f t="shared" si="6"/>
        <v>0</v>
      </c>
      <c r="AF68" s="195">
        <f t="shared" si="7"/>
        <v>0</v>
      </c>
    </row>
    <row r="69" spans="1:32" ht="20.100000000000001" customHeight="1" x14ac:dyDescent="0.25">
      <c r="A69" s="43">
        <f>Name!$E$7</f>
        <v>0</v>
      </c>
      <c r="B69" s="23">
        <v>25</v>
      </c>
      <c r="C69" s="162"/>
      <c r="D69" s="167" t="e">
        <f>VLOOKUP($C69,Name!$B$12:$R$67,2,FALSE)</f>
        <v>#N/A</v>
      </c>
      <c r="E69" s="168" t="e">
        <f>VLOOKUP($C69,Name!$B$12:$R$67,3,FALSE)</f>
        <v>#N/A</v>
      </c>
      <c r="F69" s="169" t="e">
        <f>VLOOKUP($C69,Name!$B$12:$R$67,4,FALSE)</f>
        <v>#N/A</v>
      </c>
      <c r="G69" s="79" t="s">
        <v>40</v>
      </c>
      <c r="H69" s="177" t="e">
        <f>VLOOKUP($C69,Name!$B$12:$R$67,6,FALSE)</f>
        <v>#N/A</v>
      </c>
      <c r="I69" s="169" t="e">
        <f>VLOOKUP($C69,Name!$B$12:$R$67,7,FALSE)</f>
        <v>#N/A</v>
      </c>
      <c r="J69" s="178" t="e">
        <f>VLOOKUP($C69,Name!$B$12:$R$67,8,FALSE)</f>
        <v>#N/A</v>
      </c>
      <c r="K69" s="168" t="e">
        <f>VLOOKUP($C69,Name!$B$12:$R$67,9,FALSE)</f>
        <v>#N/A</v>
      </c>
      <c r="L69" s="169" t="e">
        <f>VLOOKUP($C69,Name!$B$12:$R$67,10,FALSE)</f>
        <v>#N/A</v>
      </c>
      <c r="M69" s="179" t="e">
        <f>VLOOKUP($C69,Name!$B$12:$R$67,11,FALSE)</f>
        <v>#N/A</v>
      </c>
      <c r="N69" s="168" t="e">
        <f>VLOOKUP($C69,Name!$B$12:$R$67,12,FALSE)</f>
        <v>#N/A</v>
      </c>
      <c r="O69" s="168" t="e">
        <f>VLOOKUP($C69,Name!$B$12:$R$67,13,FALSE)</f>
        <v>#N/A</v>
      </c>
      <c r="P69" s="169" t="e">
        <f>VLOOKUP($C69,Name!$B$12:$R$67,14,FALSE)</f>
        <v>#N/A</v>
      </c>
      <c r="Q69" s="180" t="e">
        <f>VLOOKUP($C69,Name!$B$12:$R$67,15,FALSE)</f>
        <v>#N/A</v>
      </c>
      <c r="R69" s="168" t="e">
        <f>VLOOKUP($C69,Name!$B$12:$R$67,16,FALSE)</f>
        <v>#N/A</v>
      </c>
      <c r="S69" s="179" t="e">
        <f>VLOOKUP($C69,Name!$B$12:$R$67,17,FALSE)</f>
        <v>#N/A</v>
      </c>
      <c r="T69" s="101"/>
      <c r="U69" s="101"/>
      <c r="V69" s="101"/>
      <c r="W69" s="101"/>
      <c r="X69" s="101"/>
      <c r="Y69" s="95"/>
      <c r="Z69" s="196">
        <f t="shared" si="8"/>
        <v>0</v>
      </c>
      <c r="AA69" s="203"/>
      <c r="AB69" s="195"/>
      <c r="AC69" s="195">
        <f t="shared" si="1"/>
        <v>0</v>
      </c>
      <c r="AD69" s="195">
        <f t="shared" si="5"/>
        <v>0</v>
      </c>
      <c r="AE69" s="195">
        <f t="shared" si="6"/>
        <v>0</v>
      </c>
      <c r="AF69" s="195">
        <f t="shared" si="7"/>
        <v>0</v>
      </c>
    </row>
    <row r="70" spans="1:32" ht="20.100000000000001" customHeight="1" x14ac:dyDescent="0.25">
      <c r="A70" s="43">
        <f>Name!$E$7</f>
        <v>0</v>
      </c>
      <c r="B70" s="23">
        <v>26</v>
      </c>
      <c r="C70" s="162"/>
      <c r="D70" s="167" t="e">
        <f>VLOOKUP($C70,Name!$B$12:$R$67,2,FALSE)</f>
        <v>#N/A</v>
      </c>
      <c r="E70" s="168" t="e">
        <f>VLOOKUP($C70,Name!$B$12:$R$67,3,FALSE)</f>
        <v>#N/A</v>
      </c>
      <c r="F70" s="169" t="e">
        <f>VLOOKUP($C70,Name!$B$12:$R$67,4,FALSE)</f>
        <v>#N/A</v>
      </c>
      <c r="G70" s="79" t="s">
        <v>40</v>
      </c>
      <c r="H70" s="177" t="e">
        <f>VLOOKUP($C70,Name!$B$12:$R$67,6,FALSE)</f>
        <v>#N/A</v>
      </c>
      <c r="I70" s="169" t="e">
        <f>VLOOKUP($C70,Name!$B$12:$R$67,7,FALSE)</f>
        <v>#N/A</v>
      </c>
      <c r="J70" s="178" t="e">
        <f>VLOOKUP($C70,Name!$B$12:$R$67,8,FALSE)</f>
        <v>#N/A</v>
      </c>
      <c r="K70" s="168" t="e">
        <f>VLOOKUP($C70,Name!$B$12:$R$67,9,FALSE)</f>
        <v>#N/A</v>
      </c>
      <c r="L70" s="169" t="e">
        <f>VLOOKUP($C70,Name!$B$12:$R$67,10,FALSE)</f>
        <v>#N/A</v>
      </c>
      <c r="M70" s="179" t="e">
        <f>VLOOKUP($C70,Name!$B$12:$R$67,11,FALSE)</f>
        <v>#N/A</v>
      </c>
      <c r="N70" s="168" t="e">
        <f>VLOOKUP($C70,Name!$B$12:$R$67,12,FALSE)</f>
        <v>#N/A</v>
      </c>
      <c r="O70" s="168" t="e">
        <f>VLOOKUP($C70,Name!$B$12:$R$67,13,FALSE)</f>
        <v>#N/A</v>
      </c>
      <c r="P70" s="169" t="e">
        <f>VLOOKUP($C70,Name!$B$12:$R$67,14,FALSE)</f>
        <v>#N/A</v>
      </c>
      <c r="Q70" s="180" t="e">
        <f>VLOOKUP($C70,Name!$B$12:$R$67,15,FALSE)</f>
        <v>#N/A</v>
      </c>
      <c r="R70" s="168" t="e">
        <f>VLOOKUP($C70,Name!$B$12:$R$67,16,FALSE)</f>
        <v>#N/A</v>
      </c>
      <c r="S70" s="179" t="e">
        <f>VLOOKUP($C70,Name!$B$12:$R$67,17,FALSE)</f>
        <v>#N/A</v>
      </c>
      <c r="T70" s="101"/>
      <c r="U70" s="101"/>
      <c r="V70" s="101"/>
      <c r="W70" s="101"/>
      <c r="X70" s="101"/>
      <c r="Y70" s="95"/>
      <c r="Z70" s="196">
        <f t="shared" si="8"/>
        <v>0</v>
      </c>
      <c r="AA70" s="203"/>
      <c r="AB70" s="195"/>
      <c r="AC70" s="195">
        <f t="shared" si="1"/>
        <v>0</v>
      </c>
      <c r="AD70" s="195">
        <f t="shared" si="5"/>
        <v>0</v>
      </c>
      <c r="AE70" s="195">
        <f t="shared" si="6"/>
        <v>0</v>
      </c>
      <c r="AF70" s="195">
        <f t="shared" si="7"/>
        <v>0</v>
      </c>
    </row>
    <row r="71" spans="1:32" ht="20.100000000000001" customHeight="1" x14ac:dyDescent="0.25">
      <c r="A71" s="43">
        <f>Name!$E$7</f>
        <v>0</v>
      </c>
      <c r="B71" s="23">
        <v>27</v>
      </c>
      <c r="C71" s="162"/>
      <c r="D71" s="167" t="e">
        <f>VLOOKUP($C71,Name!$B$12:$R$67,2,FALSE)</f>
        <v>#N/A</v>
      </c>
      <c r="E71" s="168" t="e">
        <f>VLOOKUP($C71,Name!$B$12:$R$67,3,FALSE)</f>
        <v>#N/A</v>
      </c>
      <c r="F71" s="169" t="e">
        <f>VLOOKUP($C71,Name!$B$12:$R$67,4,FALSE)</f>
        <v>#N/A</v>
      </c>
      <c r="G71" s="79" t="s">
        <v>40</v>
      </c>
      <c r="H71" s="177" t="e">
        <f>VLOOKUP($C71,Name!$B$12:$R$67,6,FALSE)</f>
        <v>#N/A</v>
      </c>
      <c r="I71" s="169" t="e">
        <f>VLOOKUP($C71,Name!$B$12:$R$67,7,FALSE)</f>
        <v>#N/A</v>
      </c>
      <c r="J71" s="178" t="e">
        <f>VLOOKUP($C71,Name!$B$12:$R$67,8,FALSE)</f>
        <v>#N/A</v>
      </c>
      <c r="K71" s="168" t="e">
        <f>VLOOKUP($C71,Name!$B$12:$R$67,9,FALSE)</f>
        <v>#N/A</v>
      </c>
      <c r="L71" s="169" t="e">
        <f>VLOOKUP($C71,Name!$B$12:$R$67,10,FALSE)</f>
        <v>#N/A</v>
      </c>
      <c r="M71" s="179" t="e">
        <f>VLOOKUP($C71,Name!$B$12:$R$67,11,FALSE)</f>
        <v>#N/A</v>
      </c>
      <c r="N71" s="168" t="e">
        <f>VLOOKUP($C71,Name!$B$12:$R$67,12,FALSE)</f>
        <v>#N/A</v>
      </c>
      <c r="O71" s="168" t="e">
        <f>VLOOKUP($C71,Name!$B$12:$R$67,13,FALSE)</f>
        <v>#N/A</v>
      </c>
      <c r="P71" s="169" t="e">
        <f>VLOOKUP($C71,Name!$B$12:$R$67,14,FALSE)</f>
        <v>#N/A</v>
      </c>
      <c r="Q71" s="180" t="e">
        <f>VLOOKUP($C71,Name!$B$12:$R$67,15,FALSE)</f>
        <v>#N/A</v>
      </c>
      <c r="R71" s="168" t="e">
        <f>VLOOKUP($C71,Name!$B$12:$R$67,16,FALSE)</f>
        <v>#N/A</v>
      </c>
      <c r="S71" s="179" t="e">
        <f>VLOOKUP($C71,Name!$B$12:$R$67,17,FALSE)</f>
        <v>#N/A</v>
      </c>
      <c r="T71" s="101"/>
      <c r="U71" s="101"/>
      <c r="V71" s="101"/>
      <c r="W71" s="101"/>
      <c r="X71" s="101"/>
      <c r="Y71" s="95"/>
      <c r="Z71" s="196">
        <f t="shared" si="8"/>
        <v>0</v>
      </c>
      <c r="AA71" s="203"/>
      <c r="AB71" s="195"/>
      <c r="AC71" s="195">
        <f t="shared" si="1"/>
        <v>0</v>
      </c>
      <c r="AD71" s="195">
        <f t="shared" si="5"/>
        <v>0</v>
      </c>
      <c r="AE71" s="195">
        <f t="shared" si="6"/>
        <v>0</v>
      </c>
      <c r="AF71" s="195">
        <f t="shared" si="7"/>
        <v>0</v>
      </c>
    </row>
    <row r="72" spans="1:32" ht="20.100000000000001" customHeight="1" x14ac:dyDescent="0.25">
      <c r="A72" s="43">
        <f>Name!$E$7</f>
        <v>0</v>
      </c>
      <c r="B72" s="23">
        <v>28</v>
      </c>
      <c r="C72" s="162"/>
      <c r="D72" s="167" t="e">
        <f>VLOOKUP($C72,Name!$B$12:$R$67,2,FALSE)</f>
        <v>#N/A</v>
      </c>
      <c r="E72" s="168" t="e">
        <f>VLOOKUP($C72,Name!$B$12:$R$67,3,FALSE)</f>
        <v>#N/A</v>
      </c>
      <c r="F72" s="169" t="e">
        <f>VLOOKUP($C72,Name!$B$12:$R$67,4,FALSE)</f>
        <v>#N/A</v>
      </c>
      <c r="G72" s="79" t="s">
        <v>40</v>
      </c>
      <c r="H72" s="177" t="e">
        <f>VLOOKUP($C72,Name!$B$12:$R$67,6,FALSE)</f>
        <v>#N/A</v>
      </c>
      <c r="I72" s="169" t="e">
        <f>VLOOKUP($C72,Name!$B$12:$R$67,7,FALSE)</f>
        <v>#N/A</v>
      </c>
      <c r="J72" s="178" t="e">
        <f>VLOOKUP($C72,Name!$B$12:$R$67,8,FALSE)</f>
        <v>#N/A</v>
      </c>
      <c r="K72" s="168" t="e">
        <f>VLOOKUP($C72,Name!$B$12:$R$67,9,FALSE)</f>
        <v>#N/A</v>
      </c>
      <c r="L72" s="169" t="e">
        <f>VLOOKUP($C72,Name!$B$12:$R$67,10,FALSE)</f>
        <v>#N/A</v>
      </c>
      <c r="M72" s="179" t="e">
        <f>VLOOKUP($C72,Name!$B$12:$R$67,11,FALSE)</f>
        <v>#N/A</v>
      </c>
      <c r="N72" s="168" t="e">
        <f>VLOOKUP($C72,Name!$B$12:$R$67,12,FALSE)</f>
        <v>#N/A</v>
      </c>
      <c r="O72" s="168" t="e">
        <f>VLOOKUP($C72,Name!$B$12:$R$67,13,FALSE)</f>
        <v>#N/A</v>
      </c>
      <c r="P72" s="169" t="e">
        <f>VLOOKUP($C72,Name!$B$12:$R$67,14,FALSE)</f>
        <v>#N/A</v>
      </c>
      <c r="Q72" s="180" t="e">
        <f>VLOOKUP($C72,Name!$B$12:$R$67,15,FALSE)</f>
        <v>#N/A</v>
      </c>
      <c r="R72" s="168" t="e">
        <f>VLOOKUP($C72,Name!$B$12:$R$67,16,FALSE)</f>
        <v>#N/A</v>
      </c>
      <c r="S72" s="179" t="e">
        <f>VLOOKUP($C72,Name!$B$12:$R$67,17,FALSE)</f>
        <v>#N/A</v>
      </c>
      <c r="T72" s="101"/>
      <c r="U72" s="101"/>
      <c r="V72" s="101"/>
      <c r="W72" s="101"/>
      <c r="X72" s="101"/>
      <c r="Y72" s="95"/>
      <c r="Z72" s="196">
        <f t="shared" si="8"/>
        <v>0</v>
      </c>
      <c r="AA72" s="203"/>
      <c r="AB72" s="195"/>
      <c r="AC72" s="195">
        <f t="shared" si="1"/>
        <v>0</v>
      </c>
      <c r="AD72" s="195">
        <f t="shared" si="5"/>
        <v>0</v>
      </c>
      <c r="AE72" s="195">
        <f t="shared" si="6"/>
        <v>0</v>
      </c>
      <c r="AF72" s="195">
        <f t="shared" si="7"/>
        <v>0</v>
      </c>
    </row>
    <row r="73" spans="1:32" ht="20.100000000000001" customHeight="1" x14ac:dyDescent="0.25">
      <c r="A73" s="43">
        <f>Name!$E$7</f>
        <v>0</v>
      </c>
      <c r="B73" s="23">
        <v>29</v>
      </c>
      <c r="C73" s="162"/>
      <c r="D73" s="167" t="e">
        <f>VLOOKUP($C73,Name!$B$12:$R$67,2,FALSE)</f>
        <v>#N/A</v>
      </c>
      <c r="E73" s="168" t="e">
        <f>VLOOKUP($C73,Name!$B$12:$R$67,3,FALSE)</f>
        <v>#N/A</v>
      </c>
      <c r="F73" s="169" t="e">
        <f>VLOOKUP($C73,Name!$B$12:$R$67,4,FALSE)</f>
        <v>#N/A</v>
      </c>
      <c r="G73" s="79" t="s">
        <v>40</v>
      </c>
      <c r="H73" s="177" t="e">
        <f>VLOOKUP($C73,Name!$B$12:$R$67,6,FALSE)</f>
        <v>#N/A</v>
      </c>
      <c r="I73" s="169" t="e">
        <f>VLOOKUP($C73,Name!$B$12:$R$67,7,FALSE)</f>
        <v>#N/A</v>
      </c>
      <c r="J73" s="178" t="e">
        <f>VLOOKUP($C73,Name!$B$12:$R$67,8,FALSE)</f>
        <v>#N/A</v>
      </c>
      <c r="K73" s="168" t="e">
        <f>VLOOKUP($C73,Name!$B$12:$R$67,9,FALSE)</f>
        <v>#N/A</v>
      </c>
      <c r="L73" s="169" t="e">
        <f>VLOOKUP($C73,Name!$B$12:$R$67,10,FALSE)</f>
        <v>#N/A</v>
      </c>
      <c r="M73" s="179" t="e">
        <f>VLOOKUP($C73,Name!$B$12:$R$67,11,FALSE)</f>
        <v>#N/A</v>
      </c>
      <c r="N73" s="168" t="e">
        <f>VLOOKUP($C73,Name!$B$12:$R$67,12,FALSE)</f>
        <v>#N/A</v>
      </c>
      <c r="O73" s="168" t="e">
        <f>VLOOKUP($C73,Name!$B$12:$R$67,13,FALSE)</f>
        <v>#N/A</v>
      </c>
      <c r="P73" s="169" t="e">
        <f>VLOOKUP($C73,Name!$B$12:$R$67,14,FALSE)</f>
        <v>#N/A</v>
      </c>
      <c r="Q73" s="180" t="e">
        <f>VLOOKUP($C73,Name!$B$12:$R$67,15,FALSE)</f>
        <v>#N/A</v>
      </c>
      <c r="R73" s="168" t="e">
        <f>VLOOKUP($C73,Name!$B$12:$R$67,16,FALSE)</f>
        <v>#N/A</v>
      </c>
      <c r="S73" s="179" t="e">
        <f>VLOOKUP($C73,Name!$B$12:$R$67,17,FALSE)</f>
        <v>#N/A</v>
      </c>
      <c r="T73" s="101"/>
      <c r="U73" s="101"/>
      <c r="V73" s="101"/>
      <c r="W73" s="101"/>
      <c r="X73" s="101"/>
      <c r="Y73" s="95"/>
      <c r="Z73" s="196">
        <f t="shared" si="8"/>
        <v>0</v>
      </c>
      <c r="AA73" s="203"/>
      <c r="AB73" s="195"/>
      <c r="AC73" s="195">
        <f t="shared" si="1"/>
        <v>0</v>
      </c>
      <c r="AD73" s="195">
        <f t="shared" si="5"/>
        <v>0</v>
      </c>
      <c r="AE73" s="195">
        <f t="shared" si="6"/>
        <v>0</v>
      </c>
      <c r="AF73" s="195">
        <f t="shared" si="7"/>
        <v>0</v>
      </c>
    </row>
    <row r="74" spans="1:32" ht="20.100000000000001" customHeight="1" thickBot="1" x14ac:dyDescent="0.3">
      <c r="A74" s="43">
        <f>Name!$E$7</f>
        <v>0</v>
      </c>
      <c r="B74" s="23">
        <v>30</v>
      </c>
      <c r="C74" s="163"/>
      <c r="D74" s="167" t="e">
        <f>VLOOKUP($C74,Name!$B$12:$R$67,2,FALSE)</f>
        <v>#N/A</v>
      </c>
      <c r="E74" s="168" t="e">
        <f>VLOOKUP($C74,Name!$B$12:$R$67,3,FALSE)</f>
        <v>#N/A</v>
      </c>
      <c r="F74" s="169" t="e">
        <f>VLOOKUP($C74,Name!$B$12:$R$67,4,FALSE)</f>
        <v>#N/A</v>
      </c>
      <c r="G74" s="79" t="s">
        <v>40</v>
      </c>
      <c r="H74" s="177" t="e">
        <f>VLOOKUP($C74,Name!$B$12:$R$67,6,FALSE)</f>
        <v>#N/A</v>
      </c>
      <c r="I74" s="169" t="e">
        <f>VLOOKUP($C74,Name!$B$12:$R$67,7,FALSE)</f>
        <v>#N/A</v>
      </c>
      <c r="J74" s="178" t="e">
        <f>VLOOKUP($C74,Name!$B$12:$R$67,8,FALSE)</f>
        <v>#N/A</v>
      </c>
      <c r="K74" s="168" t="e">
        <f>VLOOKUP($C74,Name!$B$12:$R$67,9,FALSE)</f>
        <v>#N/A</v>
      </c>
      <c r="L74" s="169" t="e">
        <f>VLOOKUP($C74,Name!$B$12:$R$67,10,FALSE)</f>
        <v>#N/A</v>
      </c>
      <c r="M74" s="179" t="e">
        <f>VLOOKUP($C74,Name!$B$12:$R$67,11,FALSE)</f>
        <v>#N/A</v>
      </c>
      <c r="N74" s="168" t="e">
        <f>VLOOKUP($C74,Name!$B$12:$R$67,12,FALSE)</f>
        <v>#N/A</v>
      </c>
      <c r="O74" s="168" t="e">
        <f>VLOOKUP($C74,Name!$B$12:$R$67,13,FALSE)</f>
        <v>#N/A</v>
      </c>
      <c r="P74" s="169" t="e">
        <f>VLOOKUP($C74,Name!$B$12:$R$67,14,FALSE)</f>
        <v>#N/A</v>
      </c>
      <c r="Q74" s="180" t="e">
        <f>VLOOKUP($C74,Name!$B$12:$R$67,15,FALSE)</f>
        <v>#N/A</v>
      </c>
      <c r="R74" s="168" t="e">
        <f>VLOOKUP($C74,Name!$B$12:$R$67,16,FALSE)</f>
        <v>#N/A</v>
      </c>
      <c r="S74" s="179" t="e">
        <f>VLOOKUP($C74,Name!$B$12:$R$67,17,FALSE)</f>
        <v>#N/A</v>
      </c>
      <c r="T74" s="101"/>
      <c r="U74" s="101"/>
      <c r="V74" s="101"/>
      <c r="W74" s="101"/>
      <c r="X74" s="101"/>
      <c r="Y74" s="95"/>
      <c r="Z74" s="196">
        <f>SUM(T74:Y74)</f>
        <v>0</v>
      </c>
      <c r="AA74" s="203"/>
      <c r="AB74" s="195"/>
      <c r="AC74" s="195">
        <f t="shared" si="1"/>
        <v>0</v>
      </c>
      <c r="AD74" s="195">
        <f t="shared" si="5"/>
        <v>0</v>
      </c>
      <c r="AE74" s="195">
        <f t="shared" si="6"/>
        <v>0</v>
      </c>
      <c r="AF74" s="195">
        <f t="shared" si="7"/>
        <v>0</v>
      </c>
    </row>
    <row r="75" spans="1:32" ht="20.100000000000001" customHeight="1" x14ac:dyDescent="0.25">
      <c r="A75" s="20"/>
      <c r="B75" s="20"/>
      <c r="C75" s="20"/>
      <c r="D75" s="19"/>
      <c r="E75" s="19"/>
      <c r="F75" s="20"/>
      <c r="G75" s="20"/>
      <c r="H75" s="20"/>
      <c r="I75" s="20"/>
      <c r="J75" s="137"/>
      <c r="K75" s="19"/>
      <c r="L75" s="20"/>
      <c r="M75" s="20"/>
      <c r="N75" s="19"/>
      <c r="O75" s="19"/>
      <c r="P75" s="20"/>
      <c r="Q75" s="21"/>
      <c r="R75" s="20"/>
      <c r="S75" s="20"/>
      <c r="T75" s="20"/>
      <c r="U75" s="14"/>
      <c r="V75" s="14"/>
      <c r="W75" s="14"/>
      <c r="X75" s="14"/>
      <c r="Y75" s="14"/>
      <c r="Z75" s="14"/>
      <c r="AA75" s="14"/>
      <c r="AB75" s="20"/>
      <c r="AC75" s="14"/>
      <c r="AD75" s="20"/>
      <c r="AE75" s="20"/>
      <c r="AF75" s="20"/>
    </row>
    <row r="76" spans="1:32" x14ac:dyDescent="0.25">
      <c r="D76" s="10"/>
      <c r="E76" s="10"/>
    </row>
    <row r="77" spans="1:32" x14ac:dyDescent="0.25">
      <c r="D77" s="10"/>
      <c r="E77" s="10"/>
    </row>
    <row r="78" spans="1:32" x14ac:dyDescent="0.25">
      <c r="D78" s="10"/>
      <c r="E78" s="10"/>
    </row>
    <row r="79" spans="1:32" x14ac:dyDescent="0.25">
      <c r="D79" s="10"/>
      <c r="E79" s="10"/>
    </row>
    <row r="80" spans="1:32" x14ac:dyDescent="0.25">
      <c r="D80" s="10"/>
      <c r="E80" s="10"/>
      <c r="G80" s="7" t="s">
        <v>73</v>
      </c>
    </row>
    <row r="81" spans="4:7" x14ac:dyDescent="0.25">
      <c r="D81" s="10"/>
      <c r="E81" s="10"/>
      <c r="G81" s="7" t="s">
        <v>72</v>
      </c>
    </row>
    <row r="82" spans="4:7" x14ac:dyDescent="0.25">
      <c r="D82" s="10"/>
      <c r="E82" s="10"/>
    </row>
    <row r="83" spans="4:7" x14ac:dyDescent="0.25">
      <c r="D83" s="10"/>
      <c r="E83" s="10"/>
    </row>
    <row r="84" spans="4:7" x14ac:dyDescent="0.25">
      <c r="D84" s="10"/>
      <c r="E84" s="10"/>
    </row>
    <row r="85" spans="4:7" x14ac:dyDescent="0.25">
      <c r="D85" s="10"/>
      <c r="E85" s="10"/>
    </row>
    <row r="86" spans="4:7" x14ac:dyDescent="0.25">
      <c r="D86" s="10"/>
      <c r="E86" s="10"/>
    </row>
    <row r="87" spans="4:7" x14ac:dyDescent="0.25">
      <c r="D87" s="10"/>
      <c r="E87" s="10"/>
    </row>
    <row r="88" spans="4:7" x14ac:dyDescent="0.25">
      <c r="D88" s="10"/>
      <c r="E88" s="10"/>
    </row>
    <row r="89" spans="4:7" x14ac:dyDescent="0.25">
      <c r="D89" s="10"/>
      <c r="E89" s="10"/>
    </row>
    <row r="90" spans="4:7" x14ac:dyDescent="0.25">
      <c r="D90" s="10"/>
      <c r="E90" s="10"/>
    </row>
    <row r="91" spans="4:7" x14ac:dyDescent="0.25">
      <c r="D91" s="10"/>
      <c r="E91" s="10"/>
    </row>
    <row r="92" spans="4:7" x14ac:dyDescent="0.25">
      <c r="D92" s="10"/>
      <c r="E92" s="10"/>
    </row>
    <row r="93" spans="4:7" x14ac:dyDescent="0.25">
      <c r="D93" s="10"/>
      <c r="E93" s="10"/>
    </row>
    <row r="94" spans="4:7" x14ac:dyDescent="0.25">
      <c r="D94" s="10"/>
      <c r="E94" s="10"/>
    </row>
    <row r="95" spans="4:7" x14ac:dyDescent="0.25">
      <c r="D95" s="10"/>
      <c r="E95" s="10"/>
    </row>
    <row r="96" spans="4:7" x14ac:dyDescent="0.25">
      <c r="D96" s="10"/>
      <c r="E96" s="10"/>
    </row>
    <row r="97" spans="4:5" x14ac:dyDescent="0.25">
      <c r="D97" s="10"/>
      <c r="E97" s="10"/>
    </row>
    <row r="98" spans="4:5" x14ac:dyDescent="0.25">
      <c r="D98" s="10"/>
      <c r="E98" s="10"/>
    </row>
    <row r="99" spans="4:5" x14ac:dyDescent="0.25">
      <c r="D99" s="10"/>
      <c r="E99" s="10"/>
    </row>
    <row r="100" spans="4:5" x14ac:dyDescent="0.25">
      <c r="D100" s="10"/>
      <c r="E100" s="10"/>
    </row>
    <row r="101" spans="4:5" x14ac:dyDescent="0.25">
      <c r="D101" s="10"/>
      <c r="E101" s="10"/>
    </row>
    <row r="102" spans="4:5" x14ac:dyDescent="0.25">
      <c r="D102" s="10"/>
      <c r="E102" s="10"/>
    </row>
    <row r="103" spans="4:5" x14ac:dyDescent="0.25">
      <c r="D103" s="10"/>
      <c r="E103" s="10"/>
    </row>
    <row r="104" spans="4:5" x14ac:dyDescent="0.25">
      <c r="D104" s="10"/>
      <c r="E104" s="10"/>
    </row>
    <row r="105" spans="4:5" x14ac:dyDescent="0.25">
      <c r="D105" s="10"/>
      <c r="E105" s="10"/>
    </row>
    <row r="106" spans="4:5" x14ac:dyDescent="0.25">
      <c r="D106" s="10"/>
      <c r="E106" s="10"/>
    </row>
  </sheetData>
  <sheetProtection algorithmName="SHA-512" hashValue="uvdP+BlMiCb47asnrJsYTr27UjGPZCYzH9JF1MjamAyfTJ8Zx10567VRDJxAVdjaJ+5JKmy3hVT7CS2TP2iIlQ==" saltValue="K83oYETEBshWWAIH7wFcLw==" spinCount="100000" sheet="1" objects="1" scenarios="1"/>
  <mergeCells count="12">
    <mergeCell ref="D44:F44"/>
    <mergeCell ref="T6:AA6"/>
    <mergeCell ref="D2:F2"/>
    <mergeCell ref="D3:F3"/>
    <mergeCell ref="D4:F4"/>
    <mergeCell ref="E5:F5"/>
    <mergeCell ref="E6:F6"/>
    <mergeCell ref="E7:F7"/>
    <mergeCell ref="N10:Q10"/>
    <mergeCell ref="T10:U10"/>
    <mergeCell ref="V10:W10"/>
    <mergeCell ref="X10:Y10"/>
  </mergeCells>
  <dataValidations count="1">
    <dataValidation type="list" showInputMessage="1" showErrorMessage="1" sqref="G14:G43">
      <formula1>$G$80:$G$82</formula1>
    </dataValidation>
  </dataValidations>
  <printOptions gridLines="1"/>
  <pageMargins left="0.25" right="0.25" top="0.5" bottom="0.5" header="0.3" footer="0.3"/>
  <pageSetup scale="37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6"/>
  <sheetViews>
    <sheetView workbookViewId="0">
      <pane xSplit="6" ySplit="12" topLeftCell="G13" activePane="bottomRight" state="frozen"/>
      <selection pane="topRight" activeCell="E1" sqref="E1"/>
      <selection pane="bottomLeft" activeCell="A12" sqref="A12"/>
      <selection pane="bottomRight" activeCell="H6" sqref="H6"/>
    </sheetView>
  </sheetViews>
  <sheetFormatPr defaultColWidth="8.85546875" defaultRowHeight="15" x14ac:dyDescent="0.25"/>
  <cols>
    <col min="1" max="1" width="11.28515625" style="7" customWidth="1"/>
    <col min="2" max="2" width="8.7109375" style="7" customWidth="1"/>
    <col min="3" max="3" width="10.7109375" style="7" customWidth="1"/>
    <col min="4" max="5" width="17.7109375" style="8" customWidth="1"/>
    <col min="6" max="6" width="6.7109375" style="7" customWidth="1"/>
    <col min="7" max="9" width="13.7109375" style="7" customWidth="1"/>
    <col min="10" max="10" width="14.7109375" style="7" customWidth="1"/>
    <col min="11" max="11" width="25.7109375" style="10" customWidth="1"/>
    <col min="12" max="12" width="12.7109375" style="7" customWidth="1"/>
    <col min="13" max="13" width="11.7109375" style="7" customWidth="1"/>
    <col min="14" max="14" width="35.7109375" style="10" customWidth="1"/>
    <col min="15" max="15" width="25.7109375" style="10" customWidth="1"/>
    <col min="16" max="16" width="7.7109375" style="7" customWidth="1"/>
    <col min="17" max="17" width="8.7109375" style="9" customWidth="1"/>
    <col min="18" max="18" width="35.7109375" style="7" customWidth="1"/>
    <col min="19" max="19" width="16.85546875" style="7" customWidth="1"/>
    <col min="20" max="20" width="9.7109375" style="7" customWidth="1"/>
    <col min="21" max="21" width="6.7109375" style="7" customWidth="1"/>
    <col min="22" max="22" width="9.7109375" style="8" customWidth="1"/>
    <col min="23" max="23" width="6.7109375" style="8" customWidth="1"/>
    <col min="24" max="24" width="9.7109375" style="8" customWidth="1"/>
    <col min="25" max="25" width="6.7109375" style="8" customWidth="1"/>
    <col min="26" max="26" width="9.7109375" style="8" customWidth="1"/>
    <col min="27" max="27" width="6.7109375" style="8" customWidth="1"/>
    <col min="28" max="28" width="9.7109375" style="8" customWidth="1"/>
    <col min="29" max="29" width="6.7109375" style="8" customWidth="1"/>
    <col min="30" max="30" width="9.7109375" style="8" customWidth="1"/>
    <col min="31" max="31" width="6.7109375" style="8" customWidth="1"/>
    <col min="32" max="33" width="10.7109375" style="49" customWidth="1"/>
    <col min="34" max="34" width="10.7109375" style="50" customWidth="1"/>
    <col min="35" max="37" width="8.85546875" style="7"/>
    <col min="38" max="43" width="8.85546875" style="2"/>
    <col min="44" max="44" width="8.85546875" style="1"/>
  </cols>
  <sheetData>
    <row r="1" spans="1:37" ht="20.100000000000001" customHeight="1" x14ac:dyDescent="0.25"/>
    <row r="2" spans="1:37" ht="20.100000000000001" customHeight="1" x14ac:dyDescent="0.25">
      <c r="D2" s="252" t="s">
        <v>0</v>
      </c>
      <c r="E2" s="252"/>
      <c r="F2" s="252"/>
      <c r="N2" s="8"/>
      <c r="O2" s="8"/>
      <c r="R2" s="8"/>
      <c r="T2" s="8"/>
      <c r="U2" s="8"/>
    </row>
    <row r="3" spans="1:37" ht="20.100000000000001" customHeight="1" x14ac:dyDescent="0.25">
      <c r="D3" s="252" t="s">
        <v>105</v>
      </c>
      <c r="E3" s="252"/>
      <c r="F3" s="252"/>
      <c r="N3" s="8"/>
      <c r="O3" s="8"/>
      <c r="R3" s="8"/>
      <c r="T3" s="8"/>
      <c r="U3" s="8"/>
    </row>
    <row r="4" spans="1:37" ht="20.100000000000001" customHeight="1" thickBot="1" x14ac:dyDescent="0.3">
      <c r="D4" s="253" t="s">
        <v>41</v>
      </c>
      <c r="E4" s="253"/>
      <c r="F4" s="253"/>
      <c r="G4" s="50"/>
      <c r="N4" s="8"/>
      <c r="O4" s="8"/>
      <c r="R4" s="8"/>
      <c r="T4" s="8"/>
      <c r="U4" s="8"/>
    </row>
    <row r="5" spans="1:37" ht="20.100000000000001" customHeight="1" thickBot="1" x14ac:dyDescent="0.3">
      <c r="D5" s="49" t="s">
        <v>28</v>
      </c>
      <c r="E5" s="238">
        <f>Name!E5</f>
        <v>0</v>
      </c>
      <c r="F5" s="254"/>
      <c r="N5" s="8"/>
      <c r="O5" s="8"/>
      <c r="R5" s="8"/>
      <c r="T5" s="247" t="s">
        <v>50</v>
      </c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</row>
    <row r="6" spans="1:37" ht="20.100000000000001" customHeight="1" thickBot="1" x14ac:dyDescent="0.3">
      <c r="D6" s="49" t="s">
        <v>29</v>
      </c>
      <c r="E6" s="255">
        <f>Name!E6</f>
        <v>0</v>
      </c>
      <c r="F6" s="256"/>
      <c r="N6" s="8"/>
      <c r="O6" s="8"/>
      <c r="R6" s="8"/>
      <c r="T6" s="247" t="s">
        <v>100</v>
      </c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</row>
    <row r="7" spans="1:37" ht="20.100000000000001" customHeight="1" thickBot="1" x14ac:dyDescent="0.3">
      <c r="D7" s="49" t="s">
        <v>85</v>
      </c>
      <c r="E7" s="257">
        <f>Name!E7</f>
        <v>0</v>
      </c>
      <c r="F7" s="258"/>
      <c r="N7" s="8"/>
      <c r="O7" s="8"/>
      <c r="R7" s="8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</row>
    <row r="8" spans="1:37" ht="20.100000000000001" customHeight="1" thickBot="1" x14ac:dyDescent="0.3">
      <c r="E8" s="49"/>
      <c r="F8" s="50"/>
      <c r="G8" s="50"/>
      <c r="H8" s="50"/>
      <c r="I8" s="50"/>
      <c r="J8" s="50"/>
      <c r="K8" s="52"/>
      <c r="L8" s="50"/>
      <c r="M8" s="50"/>
      <c r="N8" s="49"/>
      <c r="O8" s="49"/>
      <c r="P8" s="50"/>
      <c r="Q8" s="53"/>
      <c r="R8" s="49"/>
      <c r="S8" s="50"/>
      <c r="T8" s="49"/>
      <c r="U8" s="49"/>
    </row>
    <row r="9" spans="1:37" ht="20.100000000000001" customHeight="1" x14ac:dyDescent="0.25">
      <c r="A9" s="133" t="s">
        <v>66</v>
      </c>
      <c r="B9" s="126"/>
      <c r="C9" s="150"/>
      <c r="D9" s="13"/>
      <c r="E9" s="14"/>
      <c r="F9" s="15"/>
      <c r="G9" s="140" t="s">
        <v>75</v>
      </c>
      <c r="H9" s="12"/>
      <c r="I9" s="16" t="s">
        <v>21</v>
      </c>
      <c r="J9" s="16" t="s">
        <v>25</v>
      </c>
      <c r="K9" s="17"/>
      <c r="L9" s="16"/>
      <c r="M9" s="15"/>
      <c r="N9" s="18"/>
      <c r="O9" s="19"/>
      <c r="P9" s="20"/>
      <c r="Q9" s="21"/>
      <c r="R9" s="20"/>
      <c r="S9" s="15"/>
      <c r="T9" s="248" t="s">
        <v>42</v>
      </c>
      <c r="U9" s="249"/>
      <c r="V9" s="249"/>
      <c r="W9" s="249"/>
      <c r="X9" s="250"/>
      <c r="Y9" s="250"/>
      <c r="Z9" s="250"/>
      <c r="AA9" s="250"/>
      <c r="AB9" s="250"/>
      <c r="AC9" s="250"/>
      <c r="AD9" s="250"/>
      <c r="AE9" s="251"/>
      <c r="AF9" s="132"/>
      <c r="AG9" s="127"/>
      <c r="AH9" s="56"/>
    </row>
    <row r="10" spans="1:37" ht="20.100000000000001" customHeight="1" x14ac:dyDescent="0.25">
      <c r="A10" s="134" t="s">
        <v>64</v>
      </c>
      <c r="B10" s="40" t="s">
        <v>36</v>
      </c>
      <c r="C10" s="151" t="s">
        <v>63</v>
      </c>
      <c r="D10" s="24"/>
      <c r="F10" s="26"/>
      <c r="G10" s="141" t="s">
        <v>76</v>
      </c>
      <c r="H10" s="27" t="s">
        <v>5</v>
      </c>
      <c r="I10" s="40" t="s">
        <v>22</v>
      </c>
      <c r="J10" s="40" t="s">
        <v>23</v>
      </c>
      <c r="K10" s="41"/>
      <c r="L10" s="28" t="s">
        <v>51</v>
      </c>
      <c r="M10" s="40" t="s">
        <v>53</v>
      </c>
      <c r="N10" s="226" t="s">
        <v>14</v>
      </c>
      <c r="O10" s="227"/>
      <c r="P10" s="227"/>
      <c r="Q10" s="227"/>
      <c r="R10" s="28"/>
      <c r="S10" s="30" t="s">
        <v>19</v>
      </c>
      <c r="T10" s="27"/>
      <c r="U10" s="28" t="s">
        <v>12</v>
      </c>
      <c r="V10" s="40"/>
      <c r="W10" s="40" t="s">
        <v>13</v>
      </c>
      <c r="X10" s="7"/>
      <c r="Y10" s="40" t="s">
        <v>43</v>
      </c>
      <c r="Z10" s="7"/>
      <c r="AA10" s="40" t="s">
        <v>44</v>
      </c>
      <c r="AB10" s="7"/>
      <c r="AC10" s="40" t="s">
        <v>45</v>
      </c>
      <c r="AD10" s="7"/>
      <c r="AE10" s="40" t="s">
        <v>46</v>
      </c>
      <c r="AF10" s="128" t="s">
        <v>49</v>
      </c>
      <c r="AG10" s="59" t="s">
        <v>7</v>
      </c>
      <c r="AH10" s="60" t="s">
        <v>36</v>
      </c>
      <c r="AI10" s="7" t="s">
        <v>36</v>
      </c>
      <c r="AJ10" s="7" t="s">
        <v>47</v>
      </c>
      <c r="AK10" s="7" t="s">
        <v>47</v>
      </c>
    </row>
    <row r="11" spans="1:37" ht="20.100000000000001" customHeight="1" x14ac:dyDescent="0.25">
      <c r="A11" s="134" t="s">
        <v>65</v>
      </c>
      <c r="B11" s="40" t="s">
        <v>60</v>
      </c>
      <c r="C11" s="151" t="s">
        <v>60</v>
      </c>
      <c r="D11" s="61" t="s">
        <v>1</v>
      </c>
      <c r="E11" s="41" t="s">
        <v>2</v>
      </c>
      <c r="F11" s="30" t="s">
        <v>3</v>
      </c>
      <c r="G11" s="141" t="s">
        <v>72</v>
      </c>
      <c r="H11" s="27" t="s">
        <v>4</v>
      </c>
      <c r="I11" s="40" t="s">
        <v>26</v>
      </c>
      <c r="J11" s="40" t="s">
        <v>24</v>
      </c>
      <c r="K11" s="41" t="s">
        <v>6</v>
      </c>
      <c r="L11" s="28" t="s">
        <v>52</v>
      </c>
      <c r="M11" s="40" t="s">
        <v>54</v>
      </c>
      <c r="N11" s="61" t="s">
        <v>15</v>
      </c>
      <c r="O11" s="29" t="s">
        <v>16</v>
      </c>
      <c r="P11" s="28" t="s">
        <v>17</v>
      </c>
      <c r="Q11" s="62" t="s">
        <v>18</v>
      </c>
      <c r="R11" s="29" t="s">
        <v>56</v>
      </c>
      <c r="S11" s="30" t="s">
        <v>20</v>
      </c>
      <c r="T11" s="40" t="s">
        <v>12</v>
      </c>
      <c r="U11" s="40" t="s">
        <v>48</v>
      </c>
      <c r="V11" s="40" t="s">
        <v>13</v>
      </c>
      <c r="W11" s="40" t="s">
        <v>48</v>
      </c>
      <c r="X11" s="40" t="s">
        <v>43</v>
      </c>
      <c r="Y11" s="40" t="s">
        <v>48</v>
      </c>
      <c r="Z11" s="40" t="s">
        <v>44</v>
      </c>
      <c r="AA11" s="40" t="s">
        <v>48</v>
      </c>
      <c r="AB11" s="28" t="s">
        <v>45</v>
      </c>
      <c r="AC11" s="40" t="s">
        <v>48</v>
      </c>
      <c r="AD11" s="40" t="s">
        <v>46</v>
      </c>
      <c r="AE11" s="40" t="s">
        <v>48</v>
      </c>
      <c r="AF11" s="128" t="s">
        <v>8</v>
      </c>
      <c r="AG11" s="59" t="s">
        <v>48</v>
      </c>
      <c r="AH11" s="60" t="s">
        <v>8</v>
      </c>
      <c r="AK11" s="7" t="s">
        <v>48</v>
      </c>
    </row>
    <row r="12" spans="1:37" ht="9.9499999999999993" customHeight="1" x14ac:dyDescent="0.25">
      <c r="A12" s="64"/>
      <c r="B12" s="68"/>
      <c r="C12" s="152"/>
      <c r="D12" s="65"/>
      <c r="E12" s="63"/>
      <c r="F12" s="66"/>
      <c r="G12" s="67"/>
      <c r="H12" s="68"/>
      <c r="I12" s="64"/>
      <c r="J12" s="64"/>
      <c r="K12" s="63"/>
      <c r="L12" s="71"/>
      <c r="M12" s="64"/>
      <c r="N12" s="65"/>
      <c r="O12" s="70"/>
      <c r="P12" s="71"/>
      <c r="Q12" s="72"/>
      <c r="R12" s="71"/>
      <c r="S12" s="66"/>
      <c r="T12" s="64"/>
      <c r="U12" s="64"/>
      <c r="V12" s="73"/>
      <c r="W12" s="73"/>
      <c r="X12" s="73"/>
      <c r="Y12" s="73"/>
      <c r="Z12" s="73"/>
      <c r="AA12" s="73"/>
      <c r="AB12" s="73"/>
      <c r="AC12" s="73"/>
      <c r="AD12" s="74"/>
      <c r="AE12" s="74"/>
      <c r="AF12" s="129"/>
      <c r="AG12" s="130"/>
      <c r="AH12" s="76"/>
    </row>
    <row r="13" spans="1:37" ht="20.100000000000001" customHeight="1" thickBot="1" x14ac:dyDescent="0.3">
      <c r="B13" s="23"/>
      <c r="C13" s="57"/>
      <c r="D13" s="143" t="s">
        <v>37</v>
      </c>
      <c r="E13" s="10"/>
      <c r="G13" s="22"/>
      <c r="H13" s="23"/>
      <c r="J13" s="42"/>
      <c r="N13" s="77"/>
      <c r="O13" s="78"/>
      <c r="P13" s="79"/>
      <c r="Q13" s="80"/>
      <c r="R13" s="79"/>
      <c r="S13" s="26"/>
      <c r="V13" s="7"/>
      <c r="W13" s="7"/>
      <c r="X13" s="7"/>
      <c r="Y13" s="7"/>
      <c r="Z13" s="7"/>
      <c r="AA13" s="7"/>
      <c r="AB13" s="7"/>
      <c r="AC13" s="7"/>
      <c r="AD13" s="79"/>
      <c r="AE13" s="79"/>
      <c r="AF13" s="131"/>
      <c r="AG13" s="81"/>
      <c r="AH13" s="82"/>
    </row>
    <row r="14" spans="1:37" ht="20.100000000000001" customHeight="1" thickBot="1" x14ac:dyDescent="0.3">
      <c r="A14" s="42">
        <f>Name!$E$7</f>
        <v>0</v>
      </c>
      <c r="B14" s="120" t="s">
        <v>31</v>
      </c>
      <c r="C14" s="161"/>
      <c r="D14" s="84" t="e">
        <f>VLOOKUP($C14,Name!$B$12:$R$67,2,FALSE)</f>
        <v>#N/A</v>
      </c>
      <c r="E14" s="85" t="e">
        <f>VLOOKUP($C14,Name!$B$12:$R$67,3,FALSE)</f>
        <v>#N/A</v>
      </c>
      <c r="F14" s="86" t="e">
        <f>VLOOKUP($C14,Name!$B$12:$R$67,4,FALSE)</f>
        <v>#N/A</v>
      </c>
      <c r="G14" s="87"/>
      <c r="H14" s="88" t="e">
        <f>VLOOKUP($C14,Name!$B$12:$R$67,6,FALSE)</f>
        <v>#N/A</v>
      </c>
      <c r="I14" s="86" t="e">
        <f>VLOOKUP($C14,Name!$B$12:$R$67,7,FALSE)</f>
        <v>#N/A</v>
      </c>
      <c r="J14" s="89" t="e">
        <f>VLOOKUP($C14,Name!$B$12:$R$67,8,FALSE)</f>
        <v>#N/A</v>
      </c>
      <c r="K14" s="85" t="e">
        <f>VLOOKUP($C14,Name!$B$12:$R$67,9,FALSE)</f>
        <v>#N/A</v>
      </c>
      <c r="L14" s="86" t="e">
        <f>VLOOKUP($C14,Name!$B$12:$R$67,10,FALSE)</f>
        <v>#N/A</v>
      </c>
      <c r="M14" s="90" t="e">
        <f>VLOOKUP($C14,Name!$B$12:$R$67,11,FALSE)</f>
        <v>#N/A</v>
      </c>
      <c r="N14" s="85" t="e">
        <f>VLOOKUP($C14,Name!$B$12:$R$67,12,FALSE)</f>
        <v>#N/A</v>
      </c>
      <c r="O14" s="85" t="e">
        <f>VLOOKUP($C14,Name!$B$12:$R$67,13,FALSE)</f>
        <v>#N/A</v>
      </c>
      <c r="P14" s="86" t="e">
        <f>VLOOKUP($C14,Name!$B$12:$R$67,14,FALSE)</f>
        <v>#N/A</v>
      </c>
      <c r="Q14" s="91" t="e">
        <f>VLOOKUP($C14,Name!$B$12:$R$67,15,FALSE)</f>
        <v>#N/A</v>
      </c>
      <c r="R14" s="85" t="e">
        <f>VLOOKUP($C14,Name!$B$12:$R$67,16,FALSE)</f>
        <v>#N/A</v>
      </c>
      <c r="S14" s="90" t="e">
        <f>VLOOKUP($C14,Name!$B$12:$R$67,17,FALSE)</f>
        <v>#N/A</v>
      </c>
      <c r="T14" s="88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206">
        <f>SUM(T14+V14+X14+Z14+AB14+AD14)</f>
        <v>0</v>
      </c>
      <c r="AG14" s="193">
        <f>SUM(U14+W14+Y14+AA14+AC14+AE14)</f>
        <v>0</v>
      </c>
      <c r="AH14" s="207">
        <f>SUM(LARGE($AF$14:$AF$18,{1,2,3,4}))</f>
        <v>0</v>
      </c>
      <c r="AI14" s="195">
        <f>SUM(LARGE($AF$14:$AF$18,{1,2,3,4}))</f>
        <v>0</v>
      </c>
      <c r="AJ14" s="195">
        <f>SUM(T14+V14+X14+Z14+AB14+AD14)</f>
        <v>0</v>
      </c>
      <c r="AK14" s="195">
        <f t="shared" ref="AK14:AK43" si="0">SUM(U14+W14+Y14+AA14+AC14+AE14)</f>
        <v>0</v>
      </c>
    </row>
    <row r="15" spans="1:37" ht="20.100000000000001" customHeight="1" x14ac:dyDescent="0.25">
      <c r="A15" s="42">
        <f>Name!$E$7</f>
        <v>0</v>
      </c>
      <c r="B15" s="23" t="s">
        <v>31</v>
      </c>
      <c r="C15" s="162"/>
      <c r="D15" s="93" t="e">
        <f>VLOOKUP($C15,Name!$B$12:$R$67,2,FALSE)</f>
        <v>#N/A</v>
      </c>
      <c r="E15" s="94" t="e">
        <f>VLOOKUP($C15,Name!$B$12:$R$67,3,FALSE)</f>
        <v>#N/A</v>
      </c>
      <c r="F15" s="95" t="e">
        <f>VLOOKUP($C15,Name!$B$12:$R$67,4,FALSE)</f>
        <v>#N/A</v>
      </c>
      <c r="G15" s="96"/>
      <c r="H15" s="97" t="e">
        <f>VLOOKUP($C15,Name!$B$12:$R$67,6,FALSE)</f>
        <v>#N/A</v>
      </c>
      <c r="I15" s="95" t="e">
        <f>VLOOKUP($C15,Name!$B$12:$R$67,7,FALSE)</f>
        <v>#N/A</v>
      </c>
      <c r="J15" s="98" t="e">
        <f>VLOOKUP($C15,Name!$B$12:$R$67,8,FALSE)</f>
        <v>#N/A</v>
      </c>
      <c r="K15" s="94" t="e">
        <f>VLOOKUP($C15,Name!$B$12:$R$67,9,FALSE)</f>
        <v>#N/A</v>
      </c>
      <c r="L15" s="95" t="e">
        <f>VLOOKUP($C15,Name!$B$12:$R$67,10,FALSE)</f>
        <v>#N/A</v>
      </c>
      <c r="M15" s="99" t="e">
        <f>VLOOKUP($C15,Name!$B$12:$R$67,11,FALSE)</f>
        <v>#N/A</v>
      </c>
      <c r="N15" s="94" t="e">
        <f>VLOOKUP($C15,Name!$B$12:$R$67,12,FALSE)</f>
        <v>#N/A</v>
      </c>
      <c r="O15" s="94" t="e">
        <f>VLOOKUP($C15,Name!$B$12:$R$67,13,FALSE)</f>
        <v>#N/A</v>
      </c>
      <c r="P15" s="95" t="e">
        <f>VLOOKUP($C15,Name!$B$12:$R$67,14,FALSE)</f>
        <v>#N/A</v>
      </c>
      <c r="Q15" s="100" t="e">
        <f>VLOOKUP($C15,Name!$B$12:$R$67,15,FALSE)</f>
        <v>#N/A</v>
      </c>
      <c r="R15" s="94" t="e">
        <f>VLOOKUP($C15,Name!$B$12:$R$67,16,FALSE)</f>
        <v>#N/A</v>
      </c>
      <c r="S15" s="99" t="e">
        <f>VLOOKUP($C15,Name!$B$12:$R$67,17,FALSE)</f>
        <v>#N/A</v>
      </c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95"/>
      <c r="AE15" s="95"/>
      <c r="AF15" s="208">
        <f>SUM(T15+V15+X15+Z15+AB15+AD15)</f>
        <v>0</v>
      </c>
      <c r="AG15" s="196">
        <f t="shared" ref="AG15:AG43" si="1">SUM(U15+W15+Y15+AA15+AC15+AE15)</f>
        <v>0</v>
      </c>
      <c r="AH15" s="197" t="s">
        <v>58</v>
      </c>
      <c r="AI15" s="195"/>
      <c r="AJ15" s="195">
        <f>SUM(T15+V15+X15+Z15+AB15+AD15)</f>
        <v>0</v>
      </c>
      <c r="AK15" s="195">
        <f t="shared" si="0"/>
        <v>0</v>
      </c>
    </row>
    <row r="16" spans="1:37" ht="20.100000000000001" customHeight="1" x14ac:dyDescent="0.25">
      <c r="A16" s="42">
        <f>Name!$E$7</f>
        <v>0</v>
      </c>
      <c r="B16" s="23" t="s">
        <v>31</v>
      </c>
      <c r="C16" s="162"/>
      <c r="D16" s="93" t="e">
        <f>VLOOKUP($C16,Name!$B$12:$R$67,2,FALSE)</f>
        <v>#N/A</v>
      </c>
      <c r="E16" s="94" t="e">
        <f>VLOOKUP($C16,Name!$B$12:$R$67,3,FALSE)</f>
        <v>#N/A</v>
      </c>
      <c r="F16" s="95" t="e">
        <f>VLOOKUP($C16,Name!$B$12:$R$67,4,FALSE)</f>
        <v>#N/A</v>
      </c>
      <c r="G16" s="96"/>
      <c r="H16" s="97" t="e">
        <f>VLOOKUP($C16,Name!$B$12:$R$67,6,FALSE)</f>
        <v>#N/A</v>
      </c>
      <c r="I16" s="95" t="e">
        <f>VLOOKUP($C16,Name!$B$12:$R$67,7,FALSE)</f>
        <v>#N/A</v>
      </c>
      <c r="J16" s="98" t="e">
        <f>VLOOKUP($C16,Name!$B$12:$R$67,8,FALSE)</f>
        <v>#N/A</v>
      </c>
      <c r="K16" s="94" t="e">
        <f>VLOOKUP($C16,Name!$B$12:$R$67,9,FALSE)</f>
        <v>#N/A</v>
      </c>
      <c r="L16" s="95" t="e">
        <f>VLOOKUP($C16,Name!$B$12:$R$67,10,FALSE)</f>
        <v>#N/A</v>
      </c>
      <c r="M16" s="99" t="e">
        <f>VLOOKUP($C16,Name!$B$12:$R$67,11,FALSE)</f>
        <v>#N/A</v>
      </c>
      <c r="N16" s="94" t="e">
        <f>VLOOKUP($C16,Name!$B$12:$R$67,12,FALSE)</f>
        <v>#N/A</v>
      </c>
      <c r="O16" s="94" t="e">
        <f>VLOOKUP($C16,Name!$B$12:$R$67,13,FALSE)</f>
        <v>#N/A</v>
      </c>
      <c r="P16" s="95" t="e">
        <f>VLOOKUP($C16,Name!$B$12:$R$67,14,FALSE)</f>
        <v>#N/A</v>
      </c>
      <c r="Q16" s="100" t="e">
        <f>VLOOKUP($C16,Name!$B$12:$R$67,15,FALSE)</f>
        <v>#N/A</v>
      </c>
      <c r="R16" s="94" t="e">
        <f>VLOOKUP($C16,Name!$B$12:$R$67,16,FALSE)</f>
        <v>#N/A</v>
      </c>
      <c r="S16" s="99" t="e">
        <f>VLOOKUP($C16,Name!$B$12:$R$67,17,FALSE)</f>
        <v>#N/A</v>
      </c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95"/>
      <c r="AE16" s="95"/>
      <c r="AF16" s="208">
        <f t="shared" ref="AF16:AF17" si="2">SUM(T16+V16+X16+Z16+AB16+AD16)</f>
        <v>0</v>
      </c>
      <c r="AG16" s="196">
        <f t="shared" si="1"/>
        <v>0</v>
      </c>
      <c r="AH16" s="197" t="s">
        <v>58</v>
      </c>
      <c r="AI16" s="195"/>
      <c r="AJ16" s="195">
        <f t="shared" ref="AJ16:AJ74" si="3">SUM(T16+V16+X16+Z16+AB16+AD16)</f>
        <v>0</v>
      </c>
      <c r="AK16" s="195">
        <f t="shared" si="0"/>
        <v>0</v>
      </c>
    </row>
    <row r="17" spans="1:37" ht="20.100000000000001" customHeight="1" x14ac:dyDescent="0.25">
      <c r="A17" s="42">
        <f>Name!$E$7</f>
        <v>0</v>
      </c>
      <c r="B17" s="23" t="s">
        <v>31</v>
      </c>
      <c r="C17" s="162"/>
      <c r="D17" s="93" t="e">
        <f>VLOOKUP($C17,Name!$B$12:$R$67,2,FALSE)</f>
        <v>#N/A</v>
      </c>
      <c r="E17" s="94" t="e">
        <f>VLOOKUP($C17,Name!$B$12:$R$67,3,FALSE)</f>
        <v>#N/A</v>
      </c>
      <c r="F17" s="95" t="e">
        <f>VLOOKUP($C17,Name!$B$12:$R$67,4,FALSE)</f>
        <v>#N/A</v>
      </c>
      <c r="G17" s="96"/>
      <c r="H17" s="97" t="e">
        <f>VLOOKUP($C17,Name!$B$12:$R$67,6,FALSE)</f>
        <v>#N/A</v>
      </c>
      <c r="I17" s="95" t="e">
        <f>VLOOKUP($C17,Name!$B$12:$R$67,7,FALSE)</f>
        <v>#N/A</v>
      </c>
      <c r="J17" s="98" t="e">
        <f>VLOOKUP($C17,Name!$B$12:$R$67,8,FALSE)</f>
        <v>#N/A</v>
      </c>
      <c r="K17" s="94" t="e">
        <f>VLOOKUP($C17,Name!$B$12:$R$67,9,FALSE)</f>
        <v>#N/A</v>
      </c>
      <c r="L17" s="95" t="e">
        <f>VLOOKUP($C17,Name!$B$12:$R$67,10,FALSE)</f>
        <v>#N/A</v>
      </c>
      <c r="M17" s="99" t="e">
        <f>VLOOKUP($C17,Name!$B$12:$R$67,11,FALSE)</f>
        <v>#N/A</v>
      </c>
      <c r="N17" s="94" t="e">
        <f>VLOOKUP($C17,Name!$B$12:$R$67,12,FALSE)</f>
        <v>#N/A</v>
      </c>
      <c r="O17" s="94" t="e">
        <f>VLOOKUP($C17,Name!$B$12:$R$67,13,FALSE)</f>
        <v>#N/A</v>
      </c>
      <c r="P17" s="95" t="e">
        <f>VLOOKUP($C17,Name!$B$12:$R$67,14,FALSE)</f>
        <v>#N/A</v>
      </c>
      <c r="Q17" s="100" t="e">
        <f>VLOOKUP($C17,Name!$B$12:$R$67,15,FALSE)</f>
        <v>#N/A</v>
      </c>
      <c r="R17" s="94" t="e">
        <f>VLOOKUP($C17,Name!$B$12:$R$67,16,FALSE)</f>
        <v>#N/A</v>
      </c>
      <c r="S17" s="99" t="e">
        <f>VLOOKUP($C17,Name!$B$12:$R$67,17,FALSE)</f>
        <v>#N/A</v>
      </c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95"/>
      <c r="AE17" s="95"/>
      <c r="AF17" s="208">
        <f t="shared" si="2"/>
        <v>0</v>
      </c>
      <c r="AG17" s="196">
        <f t="shared" si="1"/>
        <v>0</v>
      </c>
      <c r="AH17" s="197" t="s">
        <v>58</v>
      </c>
      <c r="AI17" s="195"/>
      <c r="AJ17" s="195">
        <f t="shared" si="3"/>
        <v>0</v>
      </c>
      <c r="AK17" s="195">
        <f t="shared" si="0"/>
        <v>0</v>
      </c>
    </row>
    <row r="18" spans="1:37" ht="20.100000000000001" customHeight="1" thickBot="1" x14ac:dyDescent="0.3">
      <c r="A18" s="42">
        <f>Name!$E$7</f>
        <v>0</v>
      </c>
      <c r="B18" s="23" t="s">
        <v>31</v>
      </c>
      <c r="C18" s="163"/>
      <c r="D18" s="102" t="e">
        <f>VLOOKUP($C18,Name!$B$12:$R$67,2,FALSE)</f>
        <v>#N/A</v>
      </c>
      <c r="E18" s="103" t="e">
        <f>VLOOKUP($C18,Name!$B$12:$R$67,3,FALSE)</f>
        <v>#N/A</v>
      </c>
      <c r="F18" s="104" t="e">
        <f>VLOOKUP($C18,Name!$B$12:$R$67,4,FALSE)</f>
        <v>#N/A</v>
      </c>
      <c r="G18" s="105"/>
      <c r="H18" s="106" t="e">
        <f>VLOOKUP($C18,Name!$B$12:$R$67,6,FALSE)</f>
        <v>#N/A</v>
      </c>
      <c r="I18" s="104" t="e">
        <f>VLOOKUP($C18,Name!$B$12:$R$67,7,FALSE)</f>
        <v>#N/A</v>
      </c>
      <c r="J18" s="107" t="e">
        <f>VLOOKUP($C18,Name!$B$12:$R$67,8,FALSE)</f>
        <v>#N/A</v>
      </c>
      <c r="K18" s="103" t="e">
        <f>VLOOKUP($C18,Name!$B$12:$R$67,9,FALSE)</f>
        <v>#N/A</v>
      </c>
      <c r="L18" s="104" t="e">
        <f>VLOOKUP($C18,Name!$B$12:$R$67,10,FALSE)</f>
        <v>#N/A</v>
      </c>
      <c r="M18" s="108" t="e">
        <f>VLOOKUP($C18,Name!$B$12:$R$67,11,FALSE)</f>
        <v>#N/A</v>
      </c>
      <c r="N18" s="103" t="e">
        <f>VLOOKUP($C18,Name!$B$12:$R$67,12,FALSE)</f>
        <v>#N/A</v>
      </c>
      <c r="O18" s="103" t="e">
        <f>VLOOKUP($C18,Name!$B$12:$R$67,13,FALSE)</f>
        <v>#N/A</v>
      </c>
      <c r="P18" s="104" t="e">
        <f>VLOOKUP($C18,Name!$B$12:$R$67,14,FALSE)</f>
        <v>#N/A</v>
      </c>
      <c r="Q18" s="109" t="e">
        <f>VLOOKUP($C18,Name!$B$12:$R$67,15,FALSE)</f>
        <v>#N/A</v>
      </c>
      <c r="R18" s="103" t="e">
        <f>VLOOKUP($C18,Name!$B$12:$R$67,16,FALSE)</f>
        <v>#N/A</v>
      </c>
      <c r="S18" s="108" t="e">
        <f>VLOOKUP($C18,Name!$B$12:$R$67,17,FALSE)</f>
        <v>#N/A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95"/>
      <c r="AE18" s="95"/>
      <c r="AF18" s="208">
        <f>SUM(T18+V18+X18+Z18+AB18+AD18)</f>
        <v>0</v>
      </c>
      <c r="AG18" s="196">
        <f t="shared" si="1"/>
        <v>0</v>
      </c>
      <c r="AH18" s="197" t="s">
        <v>58</v>
      </c>
      <c r="AI18" s="195"/>
      <c r="AJ18" s="195">
        <f t="shared" si="3"/>
        <v>0</v>
      </c>
      <c r="AK18" s="195">
        <f t="shared" si="0"/>
        <v>0</v>
      </c>
    </row>
    <row r="19" spans="1:37" ht="20.100000000000001" customHeight="1" thickBot="1" x14ac:dyDescent="0.3">
      <c r="A19" s="42">
        <f>Name!$E$7</f>
        <v>0</v>
      </c>
      <c r="B19" s="120" t="s">
        <v>30</v>
      </c>
      <c r="C19" s="161"/>
      <c r="D19" s="84" t="e">
        <f>VLOOKUP($C19,Name!$B$12:$R$67,2,FALSE)</f>
        <v>#N/A</v>
      </c>
      <c r="E19" s="85" t="e">
        <f>VLOOKUP($C19,Name!$B$12:$R$67,3,FALSE)</f>
        <v>#N/A</v>
      </c>
      <c r="F19" s="86" t="e">
        <f>VLOOKUP($C19,Name!$B$12:$R$67,4,FALSE)</f>
        <v>#N/A</v>
      </c>
      <c r="G19" s="87"/>
      <c r="H19" s="88" t="e">
        <f>VLOOKUP($C19,Name!$B$12:$R$67,6,FALSE)</f>
        <v>#N/A</v>
      </c>
      <c r="I19" s="86" t="e">
        <f>VLOOKUP($C19,Name!$B$12:$R$67,7,FALSE)</f>
        <v>#N/A</v>
      </c>
      <c r="J19" s="89" t="e">
        <f>VLOOKUP($C19,Name!$B$12:$R$67,8,FALSE)</f>
        <v>#N/A</v>
      </c>
      <c r="K19" s="85" t="e">
        <f>VLOOKUP($C19,Name!$B$12:$R$67,9,FALSE)</f>
        <v>#N/A</v>
      </c>
      <c r="L19" s="86" t="e">
        <f>VLOOKUP($C19,Name!$B$12:$R$67,10,FALSE)</f>
        <v>#N/A</v>
      </c>
      <c r="M19" s="90" t="e">
        <f>VLOOKUP($C19,Name!$B$12:$R$67,11,FALSE)</f>
        <v>#N/A</v>
      </c>
      <c r="N19" s="85" t="e">
        <f>VLOOKUP($C19,Name!$B$12:$R$67,12,FALSE)</f>
        <v>#N/A</v>
      </c>
      <c r="O19" s="85" t="e">
        <f>VLOOKUP($C19,Name!$B$12:$R$67,13,FALSE)</f>
        <v>#N/A</v>
      </c>
      <c r="P19" s="86" t="e">
        <f>VLOOKUP($C19,Name!$B$12:$R$67,14,FALSE)</f>
        <v>#N/A</v>
      </c>
      <c r="Q19" s="91" t="e">
        <f>VLOOKUP($C19,Name!$B$12:$R$67,15,FALSE)</f>
        <v>#N/A</v>
      </c>
      <c r="R19" s="85" t="e">
        <f>VLOOKUP($C19,Name!$B$12:$R$67,16,FALSE)</f>
        <v>#N/A</v>
      </c>
      <c r="S19" s="90" t="e">
        <f>VLOOKUP($C19,Name!$B$12:$R$67,17,FALSE)</f>
        <v>#N/A</v>
      </c>
      <c r="T19" s="88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206">
        <f>SUM(T19+V19+X19+Z19+AB19+AD19)</f>
        <v>0</v>
      </c>
      <c r="AG19" s="193">
        <f>SUM(U19+W19+Y19+AA19+AC19+AE19)</f>
        <v>0</v>
      </c>
      <c r="AH19" s="207">
        <f>SUM(LARGE($AF$19:$AF$23,{1,2,3,4}))</f>
        <v>0</v>
      </c>
      <c r="AI19" s="195">
        <f>SUM(LARGE($AF$19:$AF$23,{1,2,3,4}))</f>
        <v>0</v>
      </c>
      <c r="AJ19" s="195">
        <f t="shared" si="3"/>
        <v>0</v>
      </c>
      <c r="AK19" s="195">
        <f t="shared" si="0"/>
        <v>0</v>
      </c>
    </row>
    <row r="20" spans="1:37" ht="20.100000000000001" customHeight="1" x14ac:dyDescent="0.25">
      <c r="A20" s="42">
        <f>Name!$E$7</f>
        <v>0</v>
      </c>
      <c r="B20" s="23" t="s">
        <v>30</v>
      </c>
      <c r="C20" s="162"/>
      <c r="D20" s="93" t="e">
        <f>VLOOKUP($C20,Name!$B$12:$R$67,2,FALSE)</f>
        <v>#N/A</v>
      </c>
      <c r="E20" s="94" t="e">
        <f>VLOOKUP($C20,Name!$B$12:$R$67,3,FALSE)</f>
        <v>#N/A</v>
      </c>
      <c r="F20" s="95" t="e">
        <f>VLOOKUP($C20,Name!$B$12:$R$67,4,FALSE)</f>
        <v>#N/A</v>
      </c>
      <c r="G20" s="96"/>
      <c r="H20" s="97" t="e">
        <f>VLOOKUP($C20,Name!$B$12:$R$67,6,FALSE)</f>
        <v>#N/A</v>
      </c>
      <c r="I20" s="95" t="e">
        <f>VLOOKUP($C20,Name!$B$12:$R$67,7,FALSE)</f>
        <v>#N/A</v>
      </c>
      <c r="J20" s="98" t="e">
        <f>VLOOKUP($C20,Name!$B$12:$R$67,8,FALSE)</f>
        <v>#N/A</v>
      </c>
      <c r="K20" s="94" t="e">
        <f>VLOOKUP($C20,Name!$B$12:$R$67,9,FALSE)</f>
        <v>#N/A</v>
      </c>
      <c r="L20" s="95" t="e">
        <f>VLOOKUP($C20,Name!$B$12:$R$67,10,FALSE)</f>
        <v>#N/A</v>
      </c>
      <c r="M20" s="99" t="e">
        <f>VLOOKUP($C20,Name!$B$12:$R$67,11,FALSE)</f>
        <v>#N/A</v>
      </c>
      <c r="N20" s="94" t="e">
        <f>VLOOKUP($C20,Name!$B$12:$R$67,12,FALSE)</f>
        <v>#N/A</v>
      </c>
      <c r="O20" s="94" t="e">
        <f>VLOOKUP($C20,Name!$B$12:$R$67,13,FALSE)</f>
        <v>#N/A</v>
      </c>
      <c r="P20" s="95" t="e">
        <f>VLOOKUP($C20,Name!$B$12:$R$67,14,FALSE)</f>
        <v>#N/A</v>
      </c>
      <c r="Q20" s="100" t="e">
        <f>VLOOKUP($C20,Name!$B$12:$R$67,15,FALSE)</f>
        <v>#N/A</v>
      </c>
      <c r="R20" s="94" t="e">
        <f>VLOOKUP($C20,Name!$B$12:$R$67,16,FALSE)</f>
        <v>#N/A</v>
      </c>
      <c r="S20" s="99" t="e">
        <f>VLOOKUP($C20,Name!$B$12:$R$67,17,FALSE)</f>
        <v>#N/A</v>
      </c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95"/>
      <c r="AE20" s="95"/>
      <c r="AF20" s="208">
        <f>SUM(T20+V20+X20+Z20+AB20+AD20)</f>
        <v>0</v>
      </c>
      <c r="AG20" s="196">
        <f t="shared" si="1"/>
        <v>0</v>
      </c>
      <c r="AH20" s="197" t="s">
        <v>58</v>
      </c>
      <c r="AI20" s="195"/>
      <c r="AJ20" s="195">
        <f t="shared" si="3"/>
        <v>0</v>
      </c>
      <c r="AK20" s="195">
        <f t="shared" si="0"/>
        <v>0</v>
      </c>
    </row>
    <row r="21" spans="1:37" ht="20.100000000000001" customHeight="1" x14ac:dyDescent="0.25">
      <c r="A21" s="42">
        <f>Name!$E$7</f>
        <v>0</v>
      </c>
      <c r="B21" s="23" t="s">
        <v>30</v>
      </c>
      <c r="C21" s="162"/>
      <c r="D21" s="93" t="e">
        <f>VLOOKUP($C21,Name!$B$12:$R$67,2,FALSE)</f>
        <v>#N/A</v>
      </c>
      <c r="E21" s="94" t="e">
        <f>VLOOKUP($C21,Name!$B$12:$R$67,3,FALSE)</f>
        <v>#N/A</v>
      </c>
      <c r="F21" s="95" t="e">
        <f>VLOOKUP($C21,Name!$B$12:$R$67,4,FALSE)</f>
        <v>#N/A</v>
      </c>
      <c r="G21" s="96"/>
      <c r="H21" s="97" t="e">
        <f>VLOOKUP($C21,Name!$B$12:$R$67,6,FALSE)</f>
        <v>#N/A</v>
      </c>
      <c r="I21" s="95" t="e">
        <f>VLOOKUP($C21,Name!$B$12:$R$67,7,FALSE)</f>
        <v>#N/A</v>
      </c>
      <c r="J21" s="98" t="e">
        <f>VLOOKUP($C21,Name!$B$12:$R$67,8,FALSE)</f>
        <v>#N/A</v>
      </c>
      <c r="K21" s="94" t="e">
        <f>VLOOKUP($C21,Name!$B$12:$R$67,9,FALSE)</f>
        <v>#N/A</v>
      </c>
      <c r="L21" s="95" t="e">
        <f>VLOOKUP($C21,Name!$B$12:$R$67,10,FALSE)</f>
        <v>#N/A</v>
      </c>
      <c r="M21" s="99" t="e">
        <f>VLOOKUP($C21,Name!$B$12:$R$67,11,FALSE)</f>
        <v>#N/A</v>
      </c>
      <c r="N21" s="94" t="e">
        <f>VLOOKUP($C21,Name!$B$12:$R$67,12,FALSE)</f>
        <v>#N/A</v>
      </c>
      <c r="O21" s="94" t="e">
        <f>VLOOKUP($C21,Name!$B$12:$R$67,13,FALSE)</f>
        <v>#N/A</v>
      </c>
      <c r="P21" s="95" t="e">
        <f>VLOOKUP($C21,Name!$B$12:$R$67,14,FALSE)</f>
        <v>#N/A</v>
      </c>
      <c r="Q21" s="100" t="e">
        <f>VLOOKUP($C21,Name!$B$12:$R$67,15,FALSE)</f>
        <v>#N/A</v>
      </c>
      <c r="R21" s="94" t="e">
        <f>VLOOKUP($C21,Name!$B$12:$R$67,16,FALSE)</f>
        <v>#N/A</v>
      </c>
      <c r="S21" s="99" t="e">
        <f>VLOOKUP($C21,Name!$B$12:$R$67,17,FALSE)</f>
        <v>#N/A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95"/>
      <c r="AE21" s="95"/>
      <c r="AF21" s="208">
        <f t="shared" ref="AF21:AF22" si="4">SUM(T21+V21+X21+Z21+AB21+AD21)</f>
        <v>0</v>
      </c>
      <c r="AG21" s="196">
        <f t="shared" si="1"/>
        <v>0</v>
      </c>
      <c r="AH21" s="197" t="s">
        <v>58</v>
      </c>
      <c r="AI21" s="195"/>
      <c r="AJ21" s="195">
        <f t="shared" si="3"/>
        <v>0</v>
      </c>
      <c r="AK21" s="195">
        <f t="shared" si="0"/>
        <v>0</v>
      </c>
    </row>
    <row r="22" spans="1:37" ht="20.100000000000001" customHeight="1" x14ac:dyDescent="0.25">
      <c r="A22" s="42">
        <f>Name!$E$7</f>
        <v>0</v>
      </c>
      <c r="B22" s="23" t="s">
        <v>30</v>
      </c>
      <c r="C22" s="162"/>
      <c r="D22" s="93" t="e">
        <f>VLOOKUP($C22,Name!$B$12:$R$67,2,FALSE)</f>
        <v>#N/A</v>
      </c>
      <c r="E22" s="94" t="e">
        <f>VLOOKUP($C22,Name!$B$12:$R$67,3,FALSE)</f>
        <v>#N/A</v>
      </c>
      <c r="F22" s="95" t="e">
        <f>VLOOKUP($C22,Name!$B$12:$R$67,4,FALSE)</f>
        <v>#N/A</v>
      </c>
      <c r="G22" s="96"/>
      <c r="H22" s="97" t="e">
        <f>VLOOKUP($C22,Name!$B$12:$R$67,6,FALSE)</f>
        <v>#N/A</v>
      </c>
      <c r="I22" s="95" t="e">
        <f>VLOOKUP($C22,Name!$B$12:$R$67,7,FALSE)</f>
        <v>#N/A</v>
      </c>
      <c r="J22" s="98" t="e">
        <f>VLOOKUP($C22,Name!$B$12:$R$67,8,FALSE)</f>
        <v>#N/A</v>
      </c>
      <c r="K22" s="94" t="e">
        <f>VLOOKUP($C22,Name!$B$12:$R$67,9,FALSE)</f>
        <v>#N/A</v>
      </c>
      <c r="L22" s="95" t="e">
        <f>VLOOKUP($C22,Name!$B$12:$R$67,10,FALSE)</f>
        <v>#N/A</v>
      </c>
      <c r="M22" s="99" t="e">
        <f>VLOOKUP($C22,Name!$B$12:$R$67,11,FALSE)</f>
        <v>#N/A</v>
      </c>
      <c r="N22" s="94" t="e">
        <f>VLOOKUP($C22,Name!$B$12:$R$67,12,FALSE)</f>
        <v>#N/A</v>
      </c>
      <c r="O22" s="94" t="e">
        <f>VLOOKUP($C22,Name!$B$12:$R$67,13,FALSE)</f>
        <v>#N/A</v>
      </c>
      <c r="P22" s="95" t="e">
        <f>VLOOKUP($C22,Name!$B$12:$R$67,14,FALSE)</f>
        <v>#N/A</v>
      </c>
      <c r="Q22" s="100" t="e">
        <f>VLOOKUP($C22,Name!$B$12:$R$67,15,FALSE)</f>
        <v>#N/A</v>
      </c>
      <c r="R22" s="94" t="e">
        <f>VLOOKUP($C22,Name!$B$12:$R$67,16,FALSE)</f>
        <v>#N/A</v>
      </c>
      <c r="S22" s="99" t="e">
        <f>VLOOKUP($C22,Name!$B$12:$R$67,17,FALSE)</f>
        <v>#N/A</v>
      </c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95"/>
      <c r="AE22" s="95"/>
      <c r="AF22" s="208">
        <f t="shared" si="4"/>
        <v>0</v>
      </c>
      <c r="AG22" s="196">
        <f t="shared" si="1"/>
        <v>0</v>
      </c>
      <c r="AH22" s="197" t="s">
        <v>58</v>
      </c>
      <c r="AI22" s="195"/>
      <c r="AJ22" s="195">
        <f t="shared" si="3"/>
        <v>0</v>
      </c>
      <c r="AK22" s="195">
        <f t="shared" si="0"/>
        <v>0</v>
      </c>
    </row>
    <row r="23" spans="1:37" ht="20.100000000000001" customHeight="1" thickBot="1" x14ac:dyDescent="0.3">
      <c r="A23" s="42">
        <f>Name!$E$7</f>
        <v>0</v>
      </c>
      <c r="B23" s="23" t="s">
        <v>30</v>
      </c>
      <c r="C23" s="163"/>
      <c r="D23" s="102" t="e">
        <f>VLOOKUP($C23,Name!$B$12:$R$67,2,FALSE)</f>
        <v>#N/A</v>
      </c>
      <c r="E23" s="103" t="e">
        <f>VLOOKUP($C23,Name!$B$12:$R$67,3,FALSE)</f>
        <v>#N/A</v>
      </c>
      <c r="F23" s="104" t="e">
        <f>VLOOKUP($C23,Name!$B$12:$R$67,4,FALSE)</f>
        <v>#N/A</v>
      </c>
      <c r="G23" s="105"/>
      <c r="H23" s="106" t="e">
        <f>VLOOKUP($C23,Name!$B$12:$R$67,6,FALSE)</f>
        <v>#N/A</v>
      </c>
      <c r="I23" s="104" t="e">
        <f>VLOOKUP($C23,Name!$B$12:$R$67,7,FALSE)</f>
        <v>#N/A</v>
      </c>
      <c r="J23" s="107" t="e">
        <f>VLOOKUP($C23,Name!$B$12:$R$67,8,FALSE)</f>
        <v>#N/A</v>
      </c>
      <c r="K23" s="103" t="e">
        <f>VLOOKUP($C23,Name!$B$12:$R$67,9,FALSE)</f>
        <v>#N/A</v>
      </c>
      <c r="L23" s="104" t="e">
        <f>VLOOKUP($C23,Name!$B$12:$R$67,10,FALSE)</f>
        <v>#N/A</v>
      </c>
      <c r="M23" s="108" t="e">
        <f>VLOOKUP($C23,Name!$B$12:$R$67,11,FALSE)</f>
        <v>#N/A</v>
      </c>
      <c r="N23" s="103" t="e">
        <f>VLOOKUP($C23,Name!$B$12:$R$67,12,FALSE)</f>
        <v>#N/A</v>
      </c>
      <c r="O23" s="103" t="e">
        <f>VLOOKUP($C23,Name!$B$12:$R$67,13,FALSE)</f>
        <v>#N/A</v>
      </c>
      <c r="P23" s="104" t="e">
        <f>VLOOKUP($C23,Name!$B$12:$R$67,14,FALSE)</f>
        <v>#N/A</v>
      </c>
      <c r="Q23" s="109" t="e">
        <f>VLOOKUP($C23,Name!$B$12:$R$67,15,FALSE)</f>
        <v>#N/A</v>
      </c>
      <c r="R23" s="103" t="e">
        <f>VLOOKUP($C23,Name!$B$12:$R$67,16,FALSE)</f>
        <v>#N/A</v>
      </c>
      <c r="S23" s="108" t="e">
        <f>VLOOKUP($C23,Name!$B$12:$R$67,17,FALSE)</f>
        <v>#N/A</v>
      </c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95"/>
      <c r="AE23" s="95"/>
      <c r="AF23" s="208">
        <f>SUM(T23+V23+X23+Z23+AB23+AD23)</f>
        <v>0</v>
      </c>
      <c r="AG23" s="196">
        <f t="shared" si="1"/>
        <v>0</v>
      </c>
      <c r="AH23" s="197" t="s">
        <v>58</v>
      </c>
      <c r="AI23" s="195"/>
      <c r="AJ23" s="195">
        <f t="shared" si="3"/>
        <v>0</v>
      </c>
      <c r="AK23" s="195">
        <f t="shared" si="0"/>
        <v>0</v>
      </c>
    </row>
    <row r="24" spans="1:37" ht="20.100000000000001" customHeight="1" thickBot="1" x14ac:dyDescent="0.3">
      <c r="A24" s="42">
        <f>Name!$E$7</f>
        <v>0</v>
      </c>
      <c r="B24" s="120" t="s">
        <v>32</v>
      </c>
      <c r="C24" s="161"/>
      <c r="D24" s="84" t="e">
        <f>VLOOKUP($C24,Name!$B$12:$R$67,2,FALSE)</f>
        <v>#N/A</v>
      </c>
      <c r="E24" s="85" t="e">
        <f>VLOOKUP($C24,Name!$B$12:$R$67,3,FALSE)</f>
        <v>#N/A</v>
      </c>
      <c r="F24" s="86" t="e">
        <f>VLOOKUP($C24,Name!$B$12:$R$67,4,FALSE)</f>
        <v>#N/A</v>
      </c>
      <c r="G24" s="87"/>
      <c r="H24" s="88" t="e">
        <f>VLOOKUP($C24,Name!$B$12:$R$67,6,FALSE)</f>
        <v>#N/A</v>
      </c>
      <c r="I24" s="86" t="e">
        <f>VLOOKUP($C24,Name!$B$12:$R$67,7,FALSE)</f>
        <v>#N/A</v>
      </c>
      <c r="J24" s="89" t="e">
        <f>VLOOKUP($C24,Name!$B$12:$R$67,8,FALSE)</f>
        <v>#N/A</v>
      </c>
      <c r="K24" s="85" t="e">
        <f>VLOOKUP($C24,Name!$B$12:$R$67,9,FALSE)</f>
        <v>#N/A</v>
      </c>
      <c r="L24" s="86" t="e">
        <f>VLOOKUP($C24,Name!$B$12:$R$67,10,FALSE)</f>
        <v>#N/A</v>
      </c>
      <c r="M24" s="90" t="e">
        <f>VLOOKUP($C24,Name!$B$12:$R$67,11,FALSE)</f>
        <v>#N/A</v>
      </c>
      <c r="N24" s="85" t="e">
        <f>VLOOKUP($C24,Name!$B$12:$R$67,12,FALSE)</f>
        <v>#N/A</v>
      </c>
      <c r="O24" s="85" t="e">
        <f>VLOOKUP($C24,Name!$B$12:$R$67,13,FALSE)</f>
        <v>#N/A</v>
      </c>
      <c r="P24" s="86" t="e">
        <f>VLOOKUP($C24,Name!$B$12:$R$67,14,FALSE)</f>
        <v>#N/A</v>
      </c>
      <c r="Q24" s="91" t="e">
        <f>VLOOKUP($C24,Name!$B$12:$R$67,15,FALSE)</f>
        <v>#N/A</v>
      </c>
      <c r="R24" s="85" t="e">
        <f>VLOOKUP($C24,Name!$B$12:$R$67,16,FALSE)</f>
        <v>#N/A</v>
      </c>
      <c r="S24" s="90" t="e">
        <f>VLOOKUP($C24,Name!$B$12:$R$67,17,FALSE)</f>
        <v>#N/A</v>
      </c>
      <c r="T24" s="88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206">
        <f>SUM(T24+V24+X24+Z24+AB24+AD24)</f>
        <v>0</v>
      </c>
      <c r="AG24" s="193">
        <f>SUM(U24+W24+Y24+AA24+AC24+AE24)</f>
        <v>0</v>
      </c>
      <c r="AH24" s="207">
        <f>SUM(LARGE($AF$24:$AF$28,{1,2,3,4}))</f>
        <v>0</v>
      </c>
      <c r="AI24" s="195">
        <f>SUM(LARGE($AF$24:$AF$28,{1,2,3,4}))</f>
        <v>0</v>
      </c>
      <c r="AJ24" s="195">
        <f t="shared" si="3"/>
        <v>0</v>
      </c>
      <c r="AK24" s="195">
        <f t="shared" si="0"/>
        <v>0</v>
      </c>
    </row>
    <row r="25" spans="1:37" ht="20.100000000000001" customHeight="1" x14ac:dyDescent="0.25">
      <c r="A25" s="42">
        <f>Name!$E$7</f>
        <v>0</v>
      </c>
      <c r="B25" s="23" t="s">
        <v>32</v>
      </c>
      <c r="C25" s="162"/>
      <c r="D25" s="93" t="e">
        <f>VLOOKUP($C25,Name!$B$12:$R$67,2,FALSE)</f>
        <v>#N/A</v>
      </c>
      <c r="E25" s="94" t="e">
        <f>VLOOKUP($C25,Name!$B$12:$R$67,3,FALSE)</f>
        <v>#N/A</v>
      </c>
      <c r="F25" s="95" t="e">
        <f>VLOOKUP($C25,Name!$B$12:$R$67,4,FALSE)</f>
        <v>#N/A</v>
      </c>
      <c r="G25" s="96"/>
      <c r="H25" s="97" t="e">
        <f>VLOOKUP($C25,Name!$B$12:$R$67,6,FALSE)</f>
        <v>#N/A</v>
      </c>
      <c r="I25" s="95" t="e">
        <f>VLOOKUP($C25,Name!$B$12:$R$67,7,FALSE)</f>
        <v>#N/A</v>
      </c>
      <c r="J25" s="98" t="e">
        <f>VLOOKUP($C25,Name!$B$12:$R$67,8,FALSE)</f>
        <v>#N/A</v>
      </c>
      <c r="K25" s="94" t="e">
        <f>VLOOKUP($C25,Name!$B$12:$R$67,9,FALSE)</f>
        <v>#N/A</v>
      </c>
      <c r="L25" s="95" t="e">
        <f>VLOOKUP($C25,Name!$B$12:$R$67,10,FALSE)</f>
        <v>#N/A</v>
      </c>
      <c r="M25" s="99" t="e">
        <f>VLOOKUP($C25,Name!$B$12:$R$67,11,FALSE)</f>
        <v>#N/A</v>
      </c>
      <c r="N25" s="94" t="e">
        <f>VLOOKUP($C25,Name!$B$12:$R$67,12,FALSE)</f>
        <v>#N/A</v>
      </c>
      <c r="O25" s="94" t="e">
        <f>VLOOKUP($C25,Name!$B$12:$R$67,13,FALSE)</f>
        <v>#N/A</v>
      </c>
      <c r="P25" s="95" t="e">
        <f>VLOOKUP($C25,Name!$B$12:$R$67,14,FALSE)</f>
        <v>#N/A</v>
      </c>
      <c r="Q25" s="100" t="e">
        <f>VLOOKUP($C25,Name!$B$12:$R$67,15,FALSE)</f>
        <v>#N/A</v>
      </c>
      <c r="R25" s="94" t="e">
        <f>VLOOKUP($C25,Name!$B$12:$R$67,16,FALSE)</f>
        <v>#N/A</v>
      </c>
      <c r="S25" s="99" t="e">
        <f>VLOOKUP($C25,Name!$B$12:$R$67,17,FALSE)</f>
        <v>#N/A</v>
      </c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95"/>
      <c r="AE25" s="95"/>
      <c r="AF25" s="208">
        <f>SUM(T25+V25+X25+Z25+AB25+AD25)</f>
        <v>0</v>
      </c>
      <c r="AG25" s="196">
        <f t="shared" si="1"/>
        <v>0</v>
      </c>
      <c r="AH25" s="197" t="s">
        <v>58</v>
      </c>
      <c r="AI25" s="195"/>
      <c r="AJ25" s="195">
        <f t="shared" si="3"/>
        <v>0</v>
      </c>
      <c r="AK25" s="195">
        <f t="shared" si="0"/>
        <v>0</v>
      </c>
    </row>
    <row r="26" spans="1:37" ht="20.100000000000001" customHeight="1" x14ac:dyDescent="0.25">
      <c r="A26" s="42">
        <f>Name!$E$7</f>
        <v>0</v>
      </c>
      <c r="B26" s="23" t="s">
        <v>32</v>
      </c>
      <c r="C26" s="162"/>
      <c r="D26" s="93" t="e">
        <f>VLOOKUP($C26,Name!$B$12:$R$67,2,FALSE)</f>
        <v>#N/A</v>
      </c>
      <c r="E26" s="94" t="e">
        <f>VLOOKUP($C26,Name!$B$12:$R$67,3,FALSE)</f>
        <v>#N/A</v>
      </c>
      <c r="F26" s="95" t="e">
        <f>VLOOKUP($C26,Name!$B$12:$R$67,4,FALSE)</f>
        <v>#N/A</v>
      </c>
      <c r="G26" s="96"/>
      <c r="H26" s="97" t="e">
        <f>VLOOKUP($C26,Name!$B$12:$R$67,6,FALSE)</f>
        <v>#N/A</v>
      </c>
      <c r="I26" s="95" t="e">
        <f>VLOOKUP($C26,Name!$B$12:$R$67,7,FALSE)</f>
        <v>#N/A</v>
      </c>
      <c r="J26" s="98" t="e">
        <f>VLOOKUP($C26,Name!$B$12:$R$67,8,FALSE)</f>
        <v>#N/A</v>
      </c>
      <c r="K26" s="94" t="e">
        <f>VLOOKUP($C26,Name!$B$12:$R$67,9,FALSE)</f>
        <v>#N/A</v>
      </c>
      <c r="L26" s="95" t="e">
        <f>VLOOKUP($C26,Name!$B$12:$R$67,10,FALSE)</f>
        <v>#N/A</v>
      </c>
      <c r="M26" s="99" t="e">
        <f>VLOOKUP($C26,Name!$B$12:$R$67,11,FALSE)</f>
        <v>#N/A</v>
      </c>
      <c r="N26" s="94" t="e">
        <f>VLOOKUP($C26,Name!$B$12:$R$67,12,FALSE)</f>
        <v>#N/A</v>
      </c>
      <c r="O26" s="94" t="e">
        <f>VLOOKUP($C26,Name!$B$12:$R$67,13,FALSE)</f>
        <v>#N/A</v>
      </c>
      <c r="P26" s="95" t="e">
        <f>VLOOKUP($C26,Name!$B$12:$R$67,14,FALSE)</f>
        <v>#N/A</v>
      </c>
      <c r="Q26" s="100" t="e">
        <f>VLOOKUP($C26,Name!$B$12:$R$67,15,FALSE)</f>
        <v>#N/A</v>
      </c>
      <c r="R26" s="94" t="e">
        <f>VLOOKUP($C26,Name!$B$12:$R$67,16,FALSE)</f>
        <v>#N/A</v>
      </c>
      <c r="S26" s="99" t="e">
        <f>VLOOKUP($C26,Name!$B$12:$R$67,17,FALSE)</f>
        <v>#N/A</v>
      </c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95"/>
      <c r="AE26" s="95"/>
      <c r="AF26" s="208">
        <f t="shared" ref="AF26:AF27" si="5">SUM(T26+V26+X26+Z26+AB26+AD26)</f>
        <v>0</v>
      </c>
      <c r="AG26" s="196">
        <f t="shared" si="1"/>
        <v>0</v>
      </c>
      <c r="AH26" s="197" t="s">
        <v>58</v>
      </c>
      <c r="AI26" s="195"/>
      <c r="AJ26" s="195">
        <f t="shared" si="3"/>
        <v>0</v>
      </c>
      <c r="AK26" s="195">
        <f t="shared" si="0"/>
        <v>0</v>
      </c>
    </row>
    <row r="27" spans="1:37" ht="20.100000000000001" customHeight="1" x14ac:dyDescent="0.25">
      <c r="A27" s="42">
        <f>Name!$E$7</f>
        <v>0</v>
      </c>
      <c r="B27" s="23" t="s">
        <v>32</v>
      </c>
      <c r="C27" s="162"/>
      <c r="D27" s="93" t="e">
        <f>VLOOKUP($C27,Name!$B$12:$R$67,2,FALSE)</f>
        <v>#N/A</v>
      </c>
      <c r="E27" s="94" t="e">
        <f>VLOOKUP($C27,Name!$B$12:$R$67,3,FALSE)</f>
        <v>#N/A</v>
      </c>
      <c r="F27" s="95" t="e">
        <f>VLOOKUP($C27,Name!$B$12:$R$67,4,FALSE)</f>
        <v>#N/A</v>
      </c>
      <c r="G27" s="96"/>
      <c r="H27" s="97" t="e">
        <f>VLOOKUP($C27,Name!$B$12:$R$67,6,FALSE)</f>
        <v>#N/A</v>
      </c>
      <c r="I27" s="95" t="e">
        <f>VLOOKUP($C27,Name!$B$12:$R$67,7,FALSE)</f>
        <v>#N/A</v>
      </c>
      <c r="J27" s="98" t="e">
        <f>VLOOKUP($C27,Name!$B$12:$R$67,8,FALSE)</f>
        <v>#N/A</v>
      </c>
      <c r="K27" s="94" t="e">
        <f>VLOOKUP($C27,Name!$B$12:$R$67,9,FALSE)</f>
        <v>#N/A</v>
      </c>
      <c r="L27" s="95" t="e">
        <f>VLOOKUP($C27,Name!$B$12:$R$67,10,FALSE)</f>
        <v>#N/A</v>
      </c>
      <c r="M27" s="99" t="e">
        <f>VLOOKUP($C27,Name!$B$12:$R$67,11,FALSE)</f>
        <v>#N/A</v>
      </c>
      <c r="N27" s="94" t="e">
        <f>VLOOKUP($C27,Name!$B$12:$R$67,12,FALSE)</f>
        <v>#N/A</v>
      </c>
      <c r="O27" s="94" t="e">
        <f>VLOOKUP($C27,Name!$B$12:$R$67,13,FALSE)</f>
        <v>#N/A</v>
      </c>
      <c r="P27" s="95" t="e">
        <f>VLOOKUP($C27,Name!$B$12:$R$67,14,FALSE)</f>
        <v>#N/A</v>
      </c>
      <c r="Q27" s="100" t="e">
        <f>VLOOKUP($C27,Name!$B$12:$R$67,15,FALSE)</f>
        <v>#N/A</v>
      </c>
      <c r="R27" s="94" t="e">
        <f>VLOOKUP($C27,Name!$B$12:$R$67,16,FALSE)</f>
        <v>#N/A</v>
      </c>
      <c r="S27" s="99" t="e">
        <f>VLOOKUP($C27,Name!$B$12:$R$67,17,FALSE)</f>
        <v>#N/A</v>
      </c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95"/>
      <c r="AE27" s="95"/>
      <c r="AF27" s="208">
        <f t="shared" si="5"/>
        <v>0</v>
      </c>
      <c r="AG27" s="196">
        <f t="shared" si="1"/>
        <v>0</v>
      </c>
      <c r="AH27" s="197" t="s">
        <v>58</v>
      </c>
      <c r="AI27" s="195"/>
      <c r="AJ27" s="195">
        <f t="shared" si="3"/>
        <v>0</v>
      </c>
      <c r="AK27" s="195">
        <f t="shared" si="0"/>
        <v>0</v>
      </c>
    </row>
    <row r="28" spans="1:37" ht="20.100000000000001" customHeight="1" thickBot="1" x14ac:dyDescent="0.3">
      <c r="A28" s="42">
        <f>Name!$E$7</f>
        <v>0</v>
      </c>
      <c r="B28" s="23" t="s">
        <v>32</v>
      </c>
      <c r="C28" s="163"/>
      <c r="D28" s="102" t="e">
        <f>VLOOKUP($C28,Name!$B$12:$R$67,2,FALSE)</f>
        <v>#N/A</v>
      </c>
      <c r="E28" s="103" t="e">
        <f>VLOOKUP($C28,Name!$B$12:$R$67,3,FALSE)</f>
        <v>#N/A</v>
      </c>
      <c r="F28" s="104" t="e">
        <f>VLOOKUP($C28,Name!$B$12:$R$67,4,FALSE)</f>
        <v>#N/A</v>
      </c>
      <c r="G28" s="105"/>
      <c r="H28" s="106" t="e">
        <f>VLOOKUP($C28,Name!$B$12:$R$67,6,FALSE)</f>
        <v>#N/A</v>
      </c>
      <c r="I28" s="104" t="e">
        <f>VLOOKUP($C28,Name!$B$12:$R$67,7,FALSE)</f>
        <v>#N/A</v>
      </c>
      <c r="J28" s="107" t="e">
        <f>VLOOKUP($C28,Name!$B$12:$R$67,8,FALSE)</f>
        <v>#N/A</v>
      </c>
      <c r="K28" s="103" t="e">
        <f>VLOOKUP($C28,Name!$B$12:$R$67,9,FALSE)</f>
        <v>#N/A</v>
      </c>
      <c r="L28" s="104" t="e">
        <f>VLOOKUP($C28,Name!$B$12:$R$67,10,FALSE)</f>
        <v>#N/A</v>
      </c>
      <c r="M28" s="108" t="e">
        <f>VLOOKUP($C28,Name!$B$12:$R$67,11,FALSE)</f>
        <v>#N/A</v>
      </c>
      <c r="N28" s="103" t="e">
        <f>VLOOKUP($C28,Name!$B$12:$R$67,12,FALSE)</f>
        <v>#N/A</v>
      </c>
      <c r="O28" s="103" t="e">
        <f>VLOOKUP($C28,Name!$B$12:$R$67,13,FALSE)</f>
        <v>#N/A</v>
      </c>
      <c r="P28" s="104" t="e">
        <f>VLOOKUP($C28,Name!$B$12:$R$67,14,FALSE)</f>
        <v>#N/A</v>
      </c>
      <c r="Q28" s="109" t="e">
        <f>VLOOKUP($C28,Name!$B$12:$R$67,15,FALSE)</f>
        <v>#N/A</v>
      </c>
      <c r="R28" s="103" t="e">
        <f>VLOOKUP($C28,Name!$B$12:$R$67,16,FALSE)</f>
        <v>#N/A</v>
      </c>
      <c r="S28" s="108" t="e">
        <f>VLOOKUP($C28,Name!$B$12:$R$67,17,FALSE)</f>
        <v>#N/A</v>
      </c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95"/>
      <c r="AE28" s="95"/>
      <c r="AF28" s="208">
        <f>SUM(T28+V28+X28+Z28+AB28+AD28)</f>
        <v>0</v>
      </c>
      <c r="AG28" s="196">
        <f t="shared" si="1"/>
        <v>0</v>
      </c>
      <c r="AH28" s="197" t="s">
        <v>58</v>
      </c>
      <c r="AI28" s="195"/>
      <c r="AJ28" s="195">
        <f t="shared" si="3"/>
        <v>0</v>
      </c>
      <c r="AK28" s="195">
        <f t="shared" si="0"/>
        <v>0</v>
      </c>
    </row>
    <row r="29" spans="1:37" ht="20.100000000000001" customHeight="1" thickBot="1" x14ac:dyDescent="0.3">
      <c r="A29" s="42">
        <f>Name!$E$7</f>
        <v>0</v>
      </c>
      <c r="B29" s="120" t="s">
        <v>33</v>
      </c>
      <c r="C29" s="161"/>
      <c r="D29" s="84" t="e">
        <f>VLOOKUP($C29,Name!$B$12:$R$67,2,FALSE)</f>
        <v>#N/A</v>
      </c>
      <c r="E29" s="85" t="e">
        <f>VLOOKUP($C29,Name!$B$12:$R$67,3,FALSE)</f>
        <v>#N/A</v>
      </c>
      <c r="F29" s="86" t="e">
        <f>VLOOKUP($C29,Name!$B$12:$R$67,4,FALSE)</f>
        <v>#N/A</v>
      </c>
      <c r="G29" s="87"/>
      <c r="H29" s="88" t="e">
        <f>VLOOKUP($C29,Name!$B$12:$R$67,6,FALSE)</f>
        <v>#N/A</v>
      </c>
      <c r="I29" s="86" t="e">
        <f>VLOOKUP($C29,Name!$B$12:$R$67,7,FALSE)</f>
        <v>#N/A</v>
      </c>
      <c r="J29" s="89" t="e">
        <f>VLOOKUP($C29,Name!$B$12:$R$67,8,FALSE)</f>
        <v>#N/A</v>
      </c>
      <c r="K29" s="85" t="e">
        <f>VLOOKUP($C29,Name!$B$12:$R$67,9,FALSE)</f>
        <v>#N/A</v>
      </c>
      <c r="L29" s="86" t="e">
        <f>VLOOKUP($C29,Name!$B$12:$R$67,10,FALSE)</f>
        <v>#N/A</v>
      </c>
      <c r="M29" s="90" t="e">
        <f>VLOOKUP($C29,Name!$B$12:$R$67,11,FALSE)</f>
        <v>#N/A</v>
      </c>
      <c r="N29" s="85" t="e">
        <f>VLOOKUP($C29,Name!$B$12:$R$67,12,FALSE)</f>
        <v>#N/A</v>
      </c>
      <c r="O29" s="85" t="e">
        <f>VLOOKUP($C29,Name!$B$12:$R$67,13,FALSE)</f>
        <v>#N/A</v>
      </c>
      <c r="P29" s="86" t="e">
        <f>VLOOKUP($C29,Name!$B$12:$R$67,14,FALSE)</f>
        <v>#N/A</v>
      </c>
      <c r="Q29" s="91" t="e">
        <f>VLOOKUP($C29,Name!$B$12:$R$67,15,FALSE)</f>
        <v>#N/A</v>
      </c>
      <c r="R29" s="85" t="e">
        <f>VLOOKUP($C29,Name!$B$12:$R$67,16,FALSE)</f>
        <v>#N/A</v>
      </c>
      <c r="S29" s="90" t="e">
        <f>VLOOKUP($C29,Name!$B$12:$R$67,17,FALSE)</f>
        <v>#N/A</v>
      </c>
      <c r="T29" s="88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206">
        <f>SUM(T29+V29+X29+Z29+AB29+AD29)</f>
        <v>0</v>
      </c>
      <c r="AG29" s="193">
        <f>SUM(U29+W29+Y29+AA29+AC29+AE29)</f>
        <v>0</v>
      </c>
      <c r="AH29" s="207">
        <f>SUM(LARGE($AF$29:$AF$33,{1,2,3,4}))</f>
        <v>0</v>
      </c>
      <c r="AI29" s="195">
        <f>SUM(LARGE($AF$29:$AF$33,{1,2,3,4}))</f>
        <v>0</v>
      </c>
      <c r="AJ29" s="195">
        <f t="shared" si="3"/>
        <v>0</v>
      </c>
      <c r="AK29" s="195">
        <f t="shared" si="0"/>
        <v>0</v>
      </c>
    </row>
    <row r="30" spans="1:37" ht="20.100000000000001" customHeight="1" x14ac:dyDescent="0.25">
      <c r="A30" s="42">
        <f>Name!$E$7</f>
        <v>0</v>
      </c>
      <c r="B30" s="23" t="s">
        <v>33</v>
      </c>
      <c r="C30" s="162"/>
      <c r="D30" s="93" t="e">
        <f>VLOOKUP($C30,Name!$B$12:$R$67,2,FALSE)</f>
        <v>#N/A</v>
      </c>
      <c r="E30" s="94" t="e">
        <f>VLOOKUP($C30,Name!$B$12:$R$67,3,FALSE)</f>
        <v>#N/A</v>
      </c>
      <c r="F30" s="95" t="e">
        <f>VLOOKUP($C30,Name!$B$12:$R$67,4,FALSE)</f>
        <v>#N/A</v>
      </c>
      <c r="G30" s="96"/>
      <c r="H30" s="97" t="e">
        <f>VLOOKUP($C30,Name!$B$12:$R$67,6,FALSE)</f>
        <v>#N/A</v>
      </c>
      <c r="I30" s="95" t="e">
        <f>VLOOKUP($C30,Name!$B$12:$R$67,7,FALSE)</f>
        <v>#N/A</v>
      </c>
      <c r="J30" s="98" t="e">
        <f>VLOOKUP($C30,Name!$B$12:$R$67,8,FALSE)</f>
        <v>#N/A</v>
      </c>
      <c r="K30" s="94" t="e">
        <f>VLOOKUP($C30,Name!$B$12:$R$67,9,FALSE)</f>
        <v>#N/A</v>
      </c>
      <c r="L30" s="95" t="e">
        <f>VLOOKUP($C30,Name!$B$12:$R$67,10,FALSE)</f>
        <v>#N/A</v>
      </c>
      <c r="M30" s="99" t="e">
        <f>VLOOKUP($C30,Name!$B$12:$R$67,11,FALSE)</f>
        <v>#N/A</v>
      </c>
      <c r="N30" s="94" t="e">
        <f>VLOOKUP($C30,Name!$B$12:$R$67,12,FALSE)</f>
        <v>#N/A</v>
      </c>
      <c r="O30" s="94" t="e">
        <f>VLOOKUP($C30,Name!$B$12:$R$67,13,FALSE)</f>
        <v>#N/A</v>
      </c>
      <c r="P30" s="95" t="e">
        <f>VLOOKUP($C30,Name!$B$12:$R$67,14,FALSE)</f>
        <v>#N/A</v>
      </c>
      <c r="Q30" s="100" t="e">
        <f>VLOOKUP($C30,Name!$B$12:$R$67,15,FALSE)</f>
        <v>#N/A</v>
      </c>
      <c r="R30" s="94" t="e">
        <f>VLOOKUP($C30,Name!$B$12:$R$67,16,FALSE)</f>
        <v>#N/A</v>
      </c>
      <c r="S30" s="99" t="e">
        <f>VLOOKUP($C30,Name!$B$12:$R$67,17,FALSE)</f>
        <v>#N/A</v>
      </c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95"/>
      <c r="AE30" s="95"/>
      <c r="AF30" s="208">
        <f>SUM(T30+V30+X30+Z30+AB30+AD30)</f>
        <v>0</v>
      </c>
      <c r="AG30" s="196">
        <f t="shared" si="1"/>
        <v>0</v>
      </c>
      <c r="AH30" s="197" t="s">
        <v>58</v>
      </c>
      <c r="AI30" s="195"/>
      <c r="AJ30" s="195">
        <f t="shared" si="3"/>
        <v>0</v>
      </c>
      <c r="AK30" s="195">
        <f t="shared" si="0"/>
        <v>0</v>
      </c>
    </row>
    <row r="31" spans="1:37" ht="20.100000000000001" customHeight="1" x14ac:dyDescent="0.25">
      <c r="A31" s="42">
        <f>Name!$E$7</f>
        <v>0</v>
      </c>
      <c r="B31" s="23" t="s">
        <v>33</v>
      </c>
      <c r="C31" s="162"/>
      <c r="D31" s="93" t="e">
        <f>VLOOKUP($C31,Name!$B$12:$R$67,2,FALSE)</f>
        <v>#N/A</v>
      </c>
      <c r="E31" s="94" t="e">
        <f>VLOOKUP($C31,Name!$B$12:$R$67,3,FALSE)</f>
        <v>#N/A</v>
      </c>
      <c r="F31" s="95" t="e">
        <f>VLOOKUP($C31,Name!$B$12:$R$67,4,FALSE)</f>
        <v>#N/A</v>
      </c>
      <c r="G31" s="96"/>
      <c r="H31" s="97" t="e">
        <f>VLOOKUP($C31,Name!$B$12:$R$67,6,FALSE)</f>
        <v>#N/A</v>
      </c>
      <c r="I31" s="95" t="e">
        <f>VLOOKUP($C31,Name!$B$12:$R$67,7,FALSE)</f>
        <v>#N/A</v>
      </c>
      <c r="J31" s="98" t="e">
        <f>VLOOKUP($C31,Name!$B$12:$R$67,8,FALSE)</f>
        <v>#N/A</v>
      </c>
      <c r="K31" s="94" t="e">
        <f>VLOOKUP($C31,Name!$B$12:$R$67,9,FALSE)</f>
        <v>#N/A</v>
      </c>
      <c r="L31" s="95" t="e">
        <f>VLOOKUP($C31,Name!$B$12:$R$67,10,FALSE)</f>
        <v>#N/A</v>
      </c>
      <c r="M31" s="99" t="e">
        <f>VLOOKUP($C31,Name!$B$12:$R$67,11,FALSE)</f>
        <v>#N/A</v>
      </c>
      <c r="N31" s="94" t="e">
        <f>VLOOKUP($C31,Name!$B$12:$R$67,12,FALSE)</f>
        <v>#N/A</v>
      </c>
      <c r="O31" s="94" t="e">
        <f>VLOOKUP($C31,Name!$B$12:$R$67,13,FALSE)</f>
        <v>#N/A</v>
      </c>
      <c r="P31" s="95" t="e">
        <f>VLOOKUP($C31,Name!$B$12:$R$67,14,FALSE)</f>
        <v>#N/A</v>
      </c>
      <c r="Q31" s="100" t="e">
        <f>VLOOKUP($C31,Name!$B$12:$R$67,15,FALSE)</f>
        <v>#N/A</v>
      </c>
      <c r="R31" s="94" t="e">
        <f>VLOOKUP($C31,Name!$B$12:$R$67,16,FALSE)</f>
        <v>#N/A</v>
      </c>
      <c r="S31" s="99" t="e">
        <f>VLOOKUP($C31,Name!$B$12:$R$67,17,FALSE)</f>
        <v>#N/A</v>
      </c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95"/>
      <c r="AE31" s="95"/>
      <c r="AF31" s="208">
        <f t="shared" ref="AF31:AF32" si="6">SUM(T31+V31+X31+Z31+AB31+AD31)</f>
        <v>0</v>
      </c>
      <c r="AG31" s="196">
        <f t="shared" si="1"/>
        <v>0</v>
      </c>
      <c r="AH31" s="197" t="s">
        <v>58</v>
      </c>
      <c r="AI31" s="195"/>
      <c r="AJ31" s="195">
        <f t="shared" si="3"/>
        <v>0</v>
      </c>
      <c r="AK31" s="195">
        <f t="shared" si="0"/>
        <v>0</v>
      </c>
    </row>
    <row r="32" spans="1:37" ht="20.100000000000001" customHeight="1" x14ac:dyDescent="0.25">
      <c r="A32" s="42">
        <f>Name!$E$7</f>
        <v>0</v>
      </c>
      <c r="B32" s="23" t="s">
        <v>33</v>
      </c>
      <c r="C32" s="162"/>
      <c r="D32" s="93" t="e">
        <f>VLOOKUP($C32,Name!$B$12:$R$67,2,FALSE)</f>
        <v>#N/A</v>
      </c>
      <c r="E32" s="94" t="e">
        <f>VLOOKUP($C32,Name!$B$12:$R$67,3,FALSE)</f>
        <v>#N/A</v>
      </c>
      <c r="F32" s="95" t="e">
        <f>VLOOKUP($C32,Name!$B$12:$R$67,4,FALSE)</f>
        <v>#N/A</v>
      </c>
      <c r="G32" s="96"/>
      <c r="H32" s="97" t="e">
        <f>VLOOKUP($C32,Name!$B$12:$R$67,6,FALSE)</f>
        <v>#N/A</v>
      </c>
      <c r="I32" s="95" t="e">
        <f>VLOOKUP($C32,Name!$B$12:$R$67,7,FALSE)</f>
        <v>#N/A</v>
      </c>
      <c r="J32" s="98" t="e">
        <f>VLOOKUP($C32,Name!$B$12:$R$67,8,FALSE)</f>
        <v>#N/A</v>
      </c>
      <c r="K32" s="94" t="e">
        <f>VLOOKUP($C32,Name!$B$12:$R$67,9,FALSE)</f>
        <v>#N/A</v>
      </c>
      <c r="L32" s="95" t="e">
        <f>VLOOKUP($C32,Name!$B$12:$R$67,10,FALSE)</f>
        <v>#N/A</v>
      </c>
      <c r="M32" s="99" t="e">
        <f>VLOOKUP($C32,Name!$B$12:$R$67,11,FALSE)</f>
        <v>#N/A</v>
      </c>
      <c r="N32" s="94" t="e">
        <f>VLOOKUP($C32,Name!$B$12:$R$67,12,FALSE)</f>
        <v>#N/A</v>
      </c>
      <c r="O32" s="94" t="e">
        <f>VLOOKUP($C32,Name!$B$12:$R$67,13,FALSE)</f>
        <v>#N/A</v>
      </c>
      <c r="P32" s="95" t="e">
        <f>VLOOKUP($C32,Name!$B$12:$R$67,14,FALSE)</f>
        <v>#N/A</v>
      </c>
      <c r="Q32" s="100" t="e">
        <f>VLOOKUP($C32,Name!$B$12:$R$67,15,FALSE)</f>
        <v>#N/A</v>
      </c>
      <c r="R32" s="94" t="e">
        <f>VLOOKUP($C32,Name!$B$12:$R$67,16,FALSE)</f>
        <v>#N/A</v>
      </c>
      <c r="S32" s="99" t="e">
        <f>VLOOKUP($C32,Name!$B$12:$R$67,17,FALSE)</f>
        <v>#N/A</v>
      </c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95"/>
      <c r="AE32" s="95"/>
      <c r="AF32" s="208">
        <f t="shared" si="6"/>
        <v>0</v>
      </c>
      <c r="AG32" s="196">
        <f t="shared" si="1"/>
        <v>0</v>
      </c>
      <c r="AH32" s="197" t="s">
        <v>58</v>
      </c>
      <c r="AI32" s="195"/>
      <c r="AJ32" s="195">
        <f t="shared" si="3"/>
        <v>0</v>
      </c>
      <c r="AK32" s="195">
        <f t="shared" si="0"/>
        <v>0</v>
      </c>
    </row>
    <row r="33" spans="1:37" ht="20.100000000000001" customHeight="1" thickBot="1" x14ac:dyDescent="0.3">
      <c r="A33" s="42">
        <f>Name!$E$7</f>
        <v>0</v>
      </c>
      <c r="B33" s="23" t="s">
        <v>33</v>
      </c>
      <c r="C33" s="163"/>
      <c r="D33" s="102" t="e">
        <f>VLOOKUP($C33,Name!$B$12:$R$67,2,FALSE)</f>
        <v>#N/A</v>
      </c>
      <c r="E33" s="103" t="e">
        <f>VLOOKUP($C33,Name!$B$12:$R$67,3,FALSE)</f>
        <v>#N/A</v>
      </c>
      <c r="F33" s="104" t="e">
        <f>VLOOKUP($C33,Name!$B$12:$R$67,4,FALSE)</f>
        <v>#N/A</v>
      </c>
      <c r="G33" s="105"/>
      <c r="H33" s="106" t="e">
        <f>VLOOKUP($C33,Name!$B$12:$R$67,6,FALSE)</f>
        <v>#N/A</v>
      </c>
      <c r="I33" s="104" t="e">
        <f>VLOOKUP($C33,Name!$B$12:$R$67,7,FALSE)</f>
        <v>#N/A</v>
      </c>
      <c r="J33" s="107" t="e">
        <f>VLOOKUP($C33,Name!$B$12:$R$67,8,FALSE)</f>
        <v>#N/A</v>
      </c>
      <c r="K33" s="103" t="e">
        <f>VLOOKUP($C33,Name!$B$12:$R$67,9,FALSE)</f>
        <v>#N/A</v>
      </c>
      <c r="L33" s="104" t="e">
        <f>VLOOKUP($C33,Name!$B$12:$R$67,10,FALSE)</f>
        <v>#N/A</v>
      </c>
      <c r="M33" s="108" t="e">
        <f>VLOOKUP($C33,Name!$B$12:$R$67,11,FALSE)</f>
        <v>#N/A</v>
      </c>
      <c r="N33" s="103" t="e">
        <f>VLOOKUP($C33,Name!$B$12:$R$67,12,FALSE)</f>
        <v>#N/A</v>
      </c>
      <c r="O33" s="103" t="e">
        <f>VLOOKUP($C33,Name!$B$12:$R$67,13,FALSE)</f>
        <v>#N/A</v>
      </c>
      <c r="P33" s="104" t="e">
        <f>VLOOKUP($C33,Name!$B$12:$R$67,14,FALSE)</f>
        <v>#N/A</v>
      </c>
      <c r="Q33" s="109" t="e">
        <f>VLOOKUP($C33,Name!$B$12:$R$67,15,FALSE)</f>
        <v>#N/A</v>
      </c>
      <c r="R33" s="103" t="e">
        <f>VLOOKUP($C33,Name!$B$12:$R$67,16,FALSE)</f>
        <v>#N/A</v>
      </c>
      <c r="S33" s="108" t="e">
        <f>VLOOKUP($C33,Name!$B$12:$R$67,17,FALSE)</f>
        <v>#N/A</v>
      </c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95"/>
      <c r="AE33" s="95"/>
      <c r="AF33" s="208">
        <f>SUM(T33+V33+X33+Z33+AB33+AD33)</f>
        <v>0</v>
      </c>
      <c r="AG33" s="196">
        <f t="shared" si="1"/>
        <v>0</v>
      </c>
      <c r="AH33" s="197" t="s">
        <v>58</v>
      </c>
      <c r="AI33" s="195"/>
      <c r="AJ33" s="195">
        <f t="shared" si="3"/>
        <v>0</v>
      </c>
      <c r="AK33" s="195">
        <f t="shared" si="0"/>
        <v>0</v>
      </c>
    </row>
    <row r="34" spans="1:37" ht="20.100000000000001" customHeight="1" thickBot="1" x14ac:dyDescent="0.3">
      <c r="A34" s="42">
        <f>Name!$E$7</f>
        <v>0</v>
      </c>
      <c r="B34" s="120" t="s">
        <v>34</v>
      </c>
      <c r="C34" s="161"/>
      <c r="D34" s="84" t="e">
        <f>VLOOKUP($C34,Name!$B$12:$R$67,2,FALSE)</f>
        <v>#N/A</v>
      </c>
      <c r="E34" s="85" t="e">
        <f>VLOOKUP($C34,Name!$B$12:$R$67,3,FALSE)</f>
        <v>#N/A</v>
      </c>
      <c r="F34" s="86" t="e">
        <f>VLOOKUP($C34,Name!$B$12:$R$67,4,FALSE)</f>
        <v>#N/A</v>
      </c>
      <c r="G34" s="87"/>
      <c r="H34" s="88" t="e">
        <f>VLOOKUP($C34,Name!$B$12:$R$67,6,FALSE)</f>
        <v>#N/A</v>
      </c>
      <c r="I34" s="86" t="e">
        <f>VLOOKUP($C34,Name!$B$12:$R$67,7,FALSE)</f>
        <v>#N/A</v>
      </c>
      <c r="J34" s="89" t="e">
        <f>VLOOKUP($C34,Name!$B$12:$R$67,8,FALSE)</f>
        <v>#N/A</v>
      </c>
      <c r="K34" s="85" t="e">
        <f>VLOOKUP($C34,Name!$B$12:$R$67,9,FALSE)</f>
        <v>#N/A</v>
      </c>
      <c r="L34" s="86" t="e">
        <f>VLOOKUP($C34,Name!$B$12:$R$67,10,FALSE)</f>
        <v>#N/A</v>
      </c>
      <c r="M34" s="90" t="e">
        <f>VLOOKUP($C34,Name!$B$12:$R$67,11,FALSE)</f>
        <v>#N/A</v>
      </c>
      <c r="N34" s="85" t="e">
        <f>VLOOKUP($C34,Name!$B$12:$R$67,12,FALSE)</f>
        <v>#N/A</v>
      </c>
      <c r="O34" s="85" t="e">
        <f>VLOOKUP($C34,Name!$B$12:$R$67,13,FALSE)</f>
        <v>#N/A</v>
      </c>
      <c r="P34" s="86" t="e">
        <f>VLOOKUP($C34,Name!$B$12:$R$67,14,FALSE)</f>
        <v>#N/A</v>
      </c>
      <c r="Q34" s="91" t="e">
        <f>VLOOKUP($C34,Name!$B$12:$R$67,15,FALSE)</f>
        <v>#N/A</v>
      </c>
      <c r="R34" s="85" t="e">
        <f>VLOOKUP($C34,Name!$B$12:$R$67,16,FALSE)</f>
        <v>#N/A</v>
      </c>
      <c r="S34" s="90" t="e">
        <f>VLOOKUP($C34,Name!$B$12:$R$67,17,FALSE)</f>
        <v>#N/A</v>
      </c>
      <c r="T34" s="88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206">
        <f>SUM(T34+V34+X34+Z34+AB34+AD34)</f>
        <v>0</v>
      </c>
      <c r="AG34" s="193">
        <f>SUM(U34+W34+Y34+AA34+AC34+AE34)</f>
        <v>0</v>
      </c>
      <c r="AH34" s="207">
        <f>SUM(LARGE($AF$34:$AF$38,{1,2,3,4}))</f>
        <v>0</v>
      </c>
      <c r="AI34" s="195">
        <f>SUM(LARGE($AF$34:$AF$38,{1,2,3,4}))</f>
        <v>0</v>
      </c>
      <c r="AJ34" s="195">
        <f t="shared" si="3"/>
        <v>0</v>
      </c>
      <c r="AK34" s="195">
        <f t="shared" si="0"/>
        <v>0</v>
      </c>
    </row>
    <row r="35" spans="1:37" ht="20.100000000000001" customHeight="1" x14ac:dyDescent="0.25">
      <c r="A35" s="42">
        <f>Name!$E$7</f>
        <v>0</v>
      </c>
      <c r="B35" s="23" t="s">
        <v>34</v>
      </c>
      <c r="C35" s="162"/>
      <c r="D35" s="93" t="e">
        <f>VLOOKUP($C35,Name!$B$12:$R$67,2,FALSE)</f>
        <v>#N/A</v>
      </c>
      <c r="E35" s="94" t="e">
        <f>VLOOKUP($C35,Name!$B$12:$R$67,3,FALSE)</f>
        <v>#N/A</v>
      </c>
      <c r="F35" s="95" t="e">
        <f>VLOOKUP($C35,Name!$B$12:$R$67,4,FALSE)</f>
        <v>#N/A</v>
      </c>
      <c r="G35" s="96"/>
      <c r="H35" s="97" t="e">
        <f>VLOOKUP($C35,Name!$B$12:$R$67,6,FALSE)</f>
        <v>#N/A</v>
      </c>
      <c r="I35" s="95" t="e">
        <f>VLOOKUP($C35,Name!$B$12:$R$67,7,FALSE)</f>
        <v>#N/A</v>
      </c>
      <c r="J35" s="98" t="e">
        <f>VLOOKUP($C35,Name!$B$12:$R$67,8,FALSE)</f>
        <v>#N/A</v>
      </c>
      <c r="K35" s="94" t="e">
        <f>VLOOKUP($C35,Name!$B$12:$R$67,9,FALSE)</f>
        <v>#N/A</v>
      </c>
      <c r="L35" s="95" t="e">
        <f>VLOOKUP($C35,Name!$B$12:$R$67,10,FALSE)</f>
        <v>#N/A</v>
      </c>
      <c r="M35" s="99" t="e">
        <f>VLOOKUP($C35,Name!$B$12:$R$67,11,FALSE)</f>
        <v>#N/A</v>
      </c>
      <c r="N35" s="94" t="e">
        <f>VLOOKUP($C35,Name!$B$12:$R$67,12,FALSE)</f>
        <v>#N/A</v>
      </c>
      <c r="O35" s="94" t="e">
        <f>VLOOKUP($C35,Name!$B$12:$R$67,13,FALSE)</f>
        <v>#N/A</v>
      </c>
      <c r="P35" s="95" t="e">
        <f>VLOOKUP($C35,Name!$B$12:$R$67,14,FALSE)</f>
        <v>#N/A</v>
      </c>
      <c r="Q35" s="100" t="e">
        <f>VLOOKUP($C35,Name!$B$12:$R$67,15,FALSE)</f>
        <v>#N/A</v>
      </c>
      <c r="R35" s="94" t="e">
        <f>VLOOKUP($C35,Name!$B$12:$R$67,16,FALSE)</f>
        <v>#N/A</v>
      </c>
      <c r="S35" s="99" t="e">
        <f>VLOOKUP($C35,Name!$B$12:$R$67,17,FALSE)</f>
        <v>#N/A</v>
      </c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95"/>
      <c r="AE35" s="95"/>
      <c r="AF35" s="208">
        <f>SUM(T35+V35+X35+Z35+AB35+AD35)</f>
        <v>0</v>
      </c>
      <c r="AG35" s="196">
        <f t="shared" si="1"/>
        <v>0</v>
      </c>
      <c r="AH35" s="197" t="s">
        <v>58</v>
      </c>
      <c r="AI35" s="195"/>
      <c r="AJ35" s="195">
        <f t="shared" si="3"/>
        <v>0</v>
      </c>
      <c r="AK35" s="195">
        <f t="shared" si="0"/>
        <v>0</v>
      </c>
    </row>
    <row r="36" spans="1:37" ht="20.100000000000001" customHeight="1" x14ac:dyDescent="0.25">
      <c r="A36" s="42">
        <f>Name!$E$7</f>
        <v>0</v>
      </c>
      <c r="B36" s="23" t="s">
        <v>34</v>
      </c>
      <c r="C36" s="162"/>
      <c r="D36" s="93" t="e">
        <f>VLOOKUP($C36,Name!$B$12:$R$67,2,FALSE)</f>
        <v>#N/A</v>
      </c>
      <c r="E36" s="94" t="e">
        <f>VLOOKUP($C36,Name!$B$12:$R$67,3,FALSE)</f>
        <v>#N/A</v>
      </c>
      <c r="F36" s="95" t="e">
        <f>VLOOKUP($C36,Name!$B$12:$R$67,4,FALSE)</f>
        <v>#N/A</v>
      </c>
      <c r="G36" s="96"/>
      <c r="H36" s="97" t="e">
        <f>VLOOKUP($C36,Name!$B$12:$R$67,6,FALSE)</f>
        <v>#N/A</v>
      </c>
      <c r="I36" s="95" t="e">
        <f>VLOOKUP($C36,Name!$B$12:$R$67,7,FALSE)</f>
        <v>#N/A</v>
      </c>
      <c r="J36" s="98" t="e">
        <f>VLOOKUP($C36,Name!$B$12:$R$67,8,FALSE)</f>
        <v>#N/A</v>
      </c>
      <c r="K36" s="94" t="e">
        <f>VLOOKUP($C36,Name!$B$12:$R$67,9,FALSE)</f>
        <v>#N/A</v>
      </c>
      <c r="L36" s="95" t="e">
        <f>VLOOKUP($C36,Name!$B$12:$R$67,10,FALSE)</f>
        <v>#N/A</v>
      </c>
      <c r="M36" s="99" t="e">
        <f>VLOOKUP($C36,Name!$B$12:$R$67,11,FALSE)</f>
        <v>#N/A</v>
      </c>
      <c r="N36" s="94" t="e">
        <f>VLOOKUP($C36,Name!$B$12:$R$67,12,FALSE)</f>
        <v>#N/A</v>
      </c>
      <c r="O36" s="94" t="e">
        <f>VLOOKUP($C36,Name!$B$12:$R$67,13,FALSE)</f>
        <v>#N/A</v>
      </c>
      <c r="P36" s="95" t="e">
        <f>VLOOKUP($C36,Name!$B$12:$R$67,14,FALSE)</f>
        <v>#N/A</v>
      </c>
      <c r="Q36" s="100" t="e">
        <f>VLOOKUP($C36,Name!$B$12:$R$67,15,FALSE)</f>
        <v>#N/A</v>
      </c>
      <c r="R36" s="94" t="e">
        <f>VLOOKUP($C36,Name!$B$12:$R$67,16,FALSE)</f>
        <v>#N/A</v>
      </c>
      <c r="S36" s="99" t="e">
        <f>VLOOKUP($C36,Name!$B$12:$R$67,17,FALSE)</f>
        <v>#N/A</v>
      </c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95"/>
      <c r="AE36" s="95"/>
      <c r="AF36" s="208">
        <f t="shared" ref="AF36:AF37" si="7">SUM(T36+V36+X36+Z36+AB36+AD36)</f>
        <v>0</v>
      </c>
      <c r="AG36" s="196">
        <f t="shared" si="1"/>
        <v>0</v>
      </c>
      <c r="AH36" s="197" t="s">
        <v>58</v>
      </c>
      <c r="AI36" s="195"/>
      <c r="AJ36" s="195">
        <f t="shared" si="3"/>
        <v>0</v>
      </c>
      <c r="AK36" s="195">
        <f t="shared" si="0"/>
        <v>0</v>
      </c>
    </row>
    <row r="37" spans="1:37" ht="20.100000000000001" customHeight="1" x14ac:dyDescent="0.25">
      <c r="A37" s="42">
        <f>Name!$E$7</f>
        <v>0</v>
      </c>
      <c r="B37" s="23" t="s">
        <v>34</v>
      </c>
      <c r="C37" s="162"/>
      <c r="D37" s="93" t="e">
        <f>VLOOKUP($C37,Name!$B$12:$R$67,2,FALSE)</f>
        <v>#N/A</v>
      </c>
      <c r="E37" s="94" t="e">
        <f>VLOOKUP($C37,Name!$B$12:$R$67,3,FALSE)</f>
        <v>#N/A</v>
      </c>
      <c r="F37" s="95" t="e">
        <f>VLOOKUP($C37,Name!$B$12:$R$67,4,FALSE)</f>
        <v>#N/A</v>
      </c>
      <c r="G37" s="96"/>
      <c r="H37" s="97" t="e">
        <f>VLOOKUP($C37,Name!$B$12:$R$67,6,FALSE)</f>
        <v>#N/A</v>
      </c>
      <c r="I37" s="95" t="e">
        <f>VLOOKUP($C37,Name!$B$12:$R$67,7,FALSE)</f>
        <v>#N/A</v>
      </c>
      <c r="J37" s="98" t="e">
        <f>VLOOKUP($C37,Name!$B$12:$R$67,8,FALSE)</f>
        <v>#N/A</v>
      </c>
      <c r="K37" s="94" t="e">
        <f>VLOOKUP($C37,Name!$B$12:$R$67,9,FALSE)</f>
        <v>#N/A</v>
      </c>
      <c r="L37" s="95" t="e">
        <f>VLOOKUP($C37,Name!$B$12:$R$67,10,FALSE)</f>
        <v>#N/A</v>
      </c>
      <c r="M37" s="99" t="e">
        <f>VLOOKUP($C37,Name!$B$12:$R$67,11,FALSE)</f>
        <v>#N/A</v>
      </c>
      <c r="N37" s="94" t="e">
        <f>VLOOKUP($C37,Name!$B$12:$R$67,12,FALSE)</f>
        <v>#N/A</v>
      </c>
      <c r="O37" s="94" t="e">
        <f>VLOOKUP($C37,Name!$B$12:$R$67,13,FALSE)</f>
        <v>#N/A</v>
      </c>
      <c r="P37" s="95" t="e">
        <f>VLOOKUP($C37,Name!$B$12:$R$67,14,FALSE)</f>
        <v>#N/A</v>
      </c>
      <c r="Q37" s="100" t="e">
        <f>VLOOKUP($C37,Name!$B$12:$R$67,15,FALSE)</f>
        <v>#N/A</v>
      </c>
      <c r="R37" s="94" t="e">
        <f>VLOOKUP($C37,Name!$B$12:$R$67,16,FALSE)</f>
        <v>#N/A</v>
      </c>
      <c r="S37" s="99" t="e">
        <f>VLOOKUP($C37,Name!$B$12:$R$67,17,FALSE)</f>
        <v>#N/A</v>
      </c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95"/>
      <c r="AE37" s="95"/>
      <c r="AF37" s="208">
        <f t="shared" si="7"/>
        <v>0</v>
      </c>
      <c r="AG37" s="196">
        <f t="shared" si="1"/>
        <v>0</v>
      </c>
      <c r="AH37" s="197" t="s">
        <v>58</v>
      </c>
      <c r="AI37" s="195"/>
      <c r="AJ37" s="195">
        <f t="shared" si="3"/>
        <v>0</v>
      </c>
      <c r="AK37" s="195">
        <f t="shared" si="0"/>
        <v>0</v>
      </c>
    </row>
    <row r="38" spans="1:37" ht="20.100000000000001" customHeight="1" thickBot="1" x14ac:dyDescent="0.3">
      <c r="A38" s="42">
        <f>Name!$E$7</f>
        <v>0</v>
      </c>
      <c r="B38" s="23" t="s">
        <v>34</v>
      </c>
      <c r="C38" s="163"/>
      <c r="D38" s="102" t="e">
        <f>VLOOKUP($C38,Name!$B$12:$R$67,2,FALSE)</f>
        <v>#N/A</v>
      </c>
      <c r="E38" s="103" t="e">
        <f>VLOOKUP($C38,Name!$B$12:$R$67,3,FALSE)</f>
        <v>#N/A</v>
      </c>
      <c r="F38" s="104" t="e">
        <f>VLOOKUP($C38,Name!$B$12:$R$67,4,FALSE)</f>
        <v>#N/A</v>
      </c>
      <c r="G38" s="105"/>
      <c r="H38" s="106" t="e">
        <f>VLOOKUP($C38,Name!$B$12:$R$67,6,FALSE)</f>
        <v>#N/A</v>
      </c>
      <c r="I38" s="104" t="e">
        <f>VLOOKUP($C38,Name!$B$12:$R$67,7,FALSE)</f>
        <v>#N/A</v>
      </c>
      <c r="J38" s="107" t="e">
        <f>VLOOKUP($C38,Name!$B$12:$R$67,8,FALSE)</f>
        <v>#N/A</v>
      </c>
      <c r="K38" s="103" t="e">
        <f>VLOOKUP($C38,Name!$B$12:$R$67,9,FALSE)</f>
        <v>#N/A</v>
      </c>
      <c r="L38" s="104" t="e">
        <f>VLOOKUP($C38,Name!$B$12:$R$67,10,FALSE)</f>
        <v>#N/A</v>
      </c>
      <c r="M38" s="108" t="e">
        <f>VLOOKUP($C38,Name!$B$12:$R$67,11,FALSE)</f>
        <v>#N/A</v>
      </c>
      <c r="N38" s="103" t="e">
        <f>VLOOKUP($C38,Name!$B$12:$R$67,12,FALSE)</f>
        <v>#N/A</v>
      </c>
      <c r="O38" s="103" t="e">
        <f>VLOOKUP($C38,Name!$B$12:$R$67,13,FALSE)</f>
        <v>#N/A</v>
      </c>
      <c r="P38" s="104" t="e">
        <f>VLOOKUP($C38,Name!$B$12:$R$67,14,FALSE)</f>
        <v>#N/A</v>
      </c>
      <c r="Q38" s="109" t="e">
        <f>VLOOKUP($C38,Name!$B$12:$R$67,15,FALSE)</f>
        <v>#N/A</v>
      </c>
      <c r="R38" s="103" t="e">
        <f>VLOOKUP($C38,Name!$B$12:$R$67,16,FALSE)</f>
        <v>#N/A</v>
      </c>
      <c r="S38" s="108" t="e">
        <f>VLOOKUP($C38,Name!$B$12:$R$67,17,FALSE)</f>
        <v>#N/A</v>
      </c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95"/>
      <c r="AE38" s="95"/>
      <c r="AF38" s="208">
        <f>SUM(T38+V38+X38+Z38+AB38+AD38)</f>
        <v>0</v>
      </c>
      <c r="AG38" s="196">
        <f t="shared" si="1"/>
        <v>0</v>
      </c>
      <c r="AH38" s="197" t="s">
        <v>58</v>
      </c>
      <c r="AI38" s="195"/>
      <c r="AJ38" s="195">
        <f t="shared" si="3"/>
        <v>0</v>
      </c>
      <c r="AK38" s="195">
        <f t="shared" si="0"/>
        <v>0</v>
      </c>
    </row>
    <row r="39" spans="1:37" ht="20.100000000000001" customHeight="1" thickBot="1" x14ac:dyDescent="0.3">
      <c r="A39" s="42">
        <f>Name!$E$7</f>
        <v>0</v>
      </c>
      <c r="B39" s="120" t="s">
        <v>35</v>
      </c>
      <c r="C39" s="161"/>
      <c r="D39" s="84" t="e">
        <f>VLOOKUP($C39,Name!$B$12:$R$67,2,FALSE)</f>
        <v>#N/A</v>
      </c>
      <c r="E39" s="85" t="e">
        <f>VLOOKUP($C39,Name!$B$12:$R$67,3,FALSE)</f>
        <v>#N/A</v>
      </c>
      <c r="F39" s="86" t="e">
        <f>VLOOKUP($C39,Name!$B$12:$R$67,4,FALSE)</f>
        <v>#N/A</v>
      </c>
      <c r="G39" s="87"/>
      <c r="H39" s="88" t="e">
        <f>VLOOKUP($C39,Name!$B$12:$R$67,6,FALSE)</f>
        <v>#N/A</v>
      </c>
      <c r="I39" s="86" t="e">
        <f>VLOOKUP($C39,Name!$B$12:$R$67,7,FALSE)</f>
        <v>#N/A</v>
      </c>
      <c r="J39" s="89" t="e">
        <f>VLOOKUP($C39,Name!$B$12:$R$67,8,FALSE)</f>
        <v>#N/A</v>
      </c>
      <c r="K39" s="85" t="e">
        <f>VLOOKUP($C39,Name!$B$12:$R$67,9,FALSE)</f>
        <v>#N/A</v>
      </c>
      <c r="L39" s="86" t="e">
        <f>VLOOKUP($C39,Name!$B$12:$R$67,10,FALSE)</f>
        <v>#N/A</v>
      </c>
      <c r="M39" s="90" t="e">
        <f>VLOOKUP($C39,Name!$B$12:$R$67,11,FALSE)</f>
        <v>#N/A</v>
      </c>
      <c r="N39" s="85" t="e">
        <f>VLOOKUP($C39,Name!$B$12:$R$67,12,FALSE)</f>
        <v>#N/A</v>
      </c>
      <c r="O39" s="85" t="e">
        <f>VLOOKUP($C39,Name!$B$12:$R$67,13,FALSE)</f>
        <v>#N/A</v>
      </c>
      <c r="P39" s="86" t="e">
        <f>VLOOKUP($C39,Name!$B$12:$R$67,14,FALSE)</f>
        <v>#N/A</v>
      </c>
      <c r="Q39" s="91" t="e">
        <f>VLOOKUP($C39,Name!$B$12:$R$67,15,FALSE)</f>
        <v>#N/A</v>
      </c>
      <c r="R39" s="85" t="e">
        <f>VLOOKUP($C39,Name!$B$12:$R$67,16,FALSE)</f>
        <v>#N/A</v>
      </c>
      <c r="S39" s="90" t="e">
        <f>VLOOKUP($C39,Name!$B$12:$R$67,17,FALSE)</f>
        <v>#N/A</v>
      </c>
      <c r="T39" s="88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206">
        <f>SUM(T39+V39+X39+Z39+AB39+AD39)</f>
        <v>0</v>
      </c>
      <c r="AG39" s="193">
        <f>SUM(U39+W39+Y39+AA39+AC39+AE39)</f>
        <v>0</v>
      </c>
      <c r="AH39" s="207">
        <f>SUM(LARGE($AF$39:$AF$43,{1,2,3,4}))</f>
        <v>0</v>
      </c>
      <c r="AI39" s="195">
        <f>SUM(LARGE($AF$39:$AF$43,{1,2,3,4}))</f>
        <v>0</v>
      </c>
      <c r="AJ39" s="195">
        <f t="shared" si="3"/>
        <v>0</v>
      </c>
      <c r="AK39" s="195">
        <f t="shared" si="0"/>
        <v>0</v>
      </c>
    </row>
    <row r="40" spans="1:37" ht="20.100000000000001" customHeight="1" x14ac:dyDescent="0.25">
      <c r="A40" s="42">
        <f>Name!$E$7</f>
        <v>0</v>
      </c>
      <c r="B40" s="23" t="s">
        <v>35</v>
      </c>
      <c r="C40" s="162"/>
      <c r="D40" s="93" t="e">
        <f>VLOOKUP($C40,Name!$B$12:$R$67,2,FALSE)</f>
        <v>#N/A</v>
      </c>
      <c r="E40" s="94" t="e">
        <f>VLOOKUP($C40,Name!$B$12:$R$67,3,FALSE)</f>
        <v>#N/A</v>
      </c>
      <c r="F40" s="95" t="e">
        <f>VLOOKUP($C40,Name!$B$12:$R$67,4,FALSE)</f>
        <v>#N/A</v>
      </c>
      <c r="G40" s="96"/>
      <c r="H40" s="97" t="e">
        <f>VLOOKUP($C40,Name!$B$12:$R$67,6,FALSE)</f>
        <v>#N/A</v>
      </c>
      <c r="I40" s="95" t="e">
        <f>VLOOKUP($C40,Name!$B$12:$R$67,7,FALSE)</f>
        <v>#N/A</v>
      </c>
      <c r="J40" s="98" t="e">
        <f>VLOOKUP($C40,Name!$B$12:$R$67,8,FALSE)</f>
        <v>#N/A</v>
      </c>
      <c r="K40" s="94" t="e">
        <f>VLOOKUP($C40,Name!$B$12:$R$67,9,FALSE)</f>
        <v>#N/A</v>
      </c>
      <c r="L40" s="95" t="e">
        <f>VLOOKUP($C40,Name!$B$12:$R$67,10,FALSE)</f>
        <v>#N/A</v>
      </c>
      <c r="M40" s="99" t="e">
        <f>VLOOKUP($C40,Name!$B$12:$R$67,11,FALSE)</f>
        <v>#N/A</v>
      </c>
      <c r="N40" s="94" t="e">
        <f>VLOOKUP($C40,Name!$B$12:$R$67,12,FALSE)</f>
        <v>#N/A</v>
      </c>
      <c r="O40" s="94" t="e">
        <f>VLOOKUP($C40,Name!$B$12:$R$67,13,FALSE)</f>
        <v>#N/A</v>
      </c>
      <c r="P40" s="95" t="e">
        <f>VLOOKUP($C40,Name!$B$12:$R$67,14,FALSE)</f>
        <v>#N/A</v>
      </c>
      <c r="Q40" s="100" t="e">
        <f>VLOOKUP($C40,Name!$B$12:$R$67,15,FALSE)</f>
        <v>#N/A</v>
      </c>
      <c r="R40" s="94" t="e">
        <f>VLOOKUP($C40,Name!$B$12:$R$67,16,FALSE)</f>
        <v>#N/A</v>
      </c>
      <c r="S40" s="99" t="e">
        <f>VLOOKUP($C40,Name!$B$12:$R$67,17,FALSE)</f>
        <v>#N/A</v>
      </c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95"/>
      <c r="AE40" s="95"/>
      <c r="AF40" s="208">
        <f>SUM(T40+V40+X40+Z40+AB40+AD40)</f>
        <v>0</v>
      </c>
      <c r="AG40" s="196">
        <f t="shared" si="1"/>
        <v>0</v>
      </c>
      <c r="AH40" s="197" t="s">
        <v>58</v>
      </c>
      <c r="AI40" s="195"/>
      <c r="AJ40" s="195">
        <f t="shared" si="3"/>
        <v>0</v>
      </c>
      <c r="AK40" s="195">
        <f t="shared" si="0"/>
        <v>0</v>
      </c>
    </row>
    <row r="41" spans="1:37" ht="20.100000000000001" customHeight="1" x14ac:dyDescent="0.25">
      <c r="A41" s="42">
        <f>Name!$E$7</f>
        <v>0</v>
      </c>
      <c r="B41" s="23" t="s">
        <v>35</v>
      </c>
      <c r="C41" s="162"/>
      <c r="D41" s="93" t="e">
        <f>VLOOKUP($C41,Name!$B$12:$R$67,2,FALSE)</f>
        <v>#N/A</v>
      </c>
      <c r="E41" s="94" t="e">
        <f>VLOOKUP($C41,Name!$B$12:$R$67,3,FALSE)</f>
        <v>#N/A</v>
      </c>
      <c r="F41" s="95" t="e">
        <f>VLOOKUP($C41,Name!$B$12:$R$67,4,FALSE)</f>
        <v>#N/A</v>
      </c>
      <c r="G41" s="96"/>
      <c r="H41" s="97" t="e">
        <f>VLOOKUP($C41,Name!$B$12:$R$67,6,FALSE)</f>
        <v>#N/A</v>
      </c>
      <c r="I41" s="95" t="e">
        <f>VLOOKUP($C41,Name!$B$12:$R$67,7,FALSE)</f>
        <v>#N/A</v>
      </c>
      <c r="J41" s="98" t="e">
        <f>VLOOKUP($C41,Name!$B$12:$R$67,8,FALSE)</f>
        <v>#N/A</v>
      </c>
      <c r="K41" s="94" t="e">
        <f>VLOOKUP($C41,Name!$B$12:$R$67,9,FALSE)</f>
        <v>#N/A</v>
      </c>
      <c r="L41" s="95" t="e">
        <f>VLOOKUP($C41,Name!$B$12:$R$67,10,FALSE)</f>
        <v>#N/A</v>
      </c>
      <c r="M41" s="99" t="e">
        <f>VLOOKUP($C41,Name!$B$12:$R$67,11,FALSE)</f>
        <v>#N/A</v>
      </c>
      <c r="N41" s="94" t="e">
        <f>VLOOKUP($C41,Name!$B$12:$R$67,12,FALSE)</f>
        <v>#N/A</v>
      </c>
      <c r="O41" s="94" t="e">
        <f>VLOOKUP($C41,Name!$B$12:$R$67,13,FALSE)</f>
        <v>#N/A</v>
      </c>
      <c r="P41" s="95" t="e">
        <f>VLOOKUP($C41,Name!$B$12:$R$67,14,FALSE)</f>
        <v>#N/A</v>
      </c>
      <c r="Q41" s="100" t="e">
        <f>VLOOKUP($C41,Name!$B$12:$R$67,15,FALSE)</f>
        <v>#N/A</v>
      </c>
      <c r="R41" s="94" t="e">
        <f>VLOOKUP($C41,Name!$B$12:$R$67,16,FALSE)</f>
        <v>#N/A</v>
      </c>
      <c r="S41" s="99" t="e">
        <f>VLOOKUP($C41,Name!$B$12:$R$67,17,FALSE)</f>
        <v>#N/A</v>
      </c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95"/>
      <c r="AE41" s="95"/>
      <c r="AF41" s="208">
        <f t="shared" ref="AF41:AF42" si="8">SUM(T41+V41+X41+Z41+AB41+AD41)</f>
        <v>0</v>
      </c>
      <c r="AG41" s="196">
        <f t="shared" si="1"/>
        <v>0</v>
      </c>
      <c r="AH41" s="197" t="s">
        <v>58</v>
      </c>
      <c r="AI41" s="195"/>
      <c r="AJ41" s="195">
        <f t="shared" si="3"/>
        <v>0</v>
      </c>
      <c r="AK41" s="195">
        <f t="shared" si="0"/>
        <v>0</v>
      </c>
    </row>
    <row r="42" spans="1:37" ht="20.100000000000001" customHeight="1" x14ac:dyDescent="0.25">
      <c r="A42" s="42">
        <f>Name!$E$7</f>
        <v>0</v>
      </c>
      <c r="B42" s="23" t="s">
        <v>35</v>
      </c>
      <c r="C42" s="162"/>
      <c r="D42" s="93" t="e">
        <f>VLOOKUP($C42,Name!$B$12:$R$67,2,FALSE)</f>
        <v>#N/A</v>
      </c>
      <c r="E42" s="94" t="e">
        <f>VLOOKUP($C42,Name!$B$12:$R$67,3,FALSE)</f>
        <v>#N/A</v>
      </c>
      <c r="F42" s="95" t="e">
        <f>VLOOKUP($C42,Name!$B$12:$R$67,4,FALSE)</f>
        <v>#N/A</v>
      </c>
      <c r="G42" s="96"/>
      <c r="H42" s="97" t="e">
        <f>VLOOKUP($C42,Name!$B$12:$R$67,6,FALSE)</f>
        <v>#N/A</v>
      </c>
      <c r="I42" s="95" t="e">
        <f>VLOOKUP($C42,Name!$B$12:$R$67,7,FALSE)</f>
        <v>#N/A</v>
      </c>
      <c r="J42" s="98" t="e">
        <f>VLOOKUP($C42,Name!$B$12:$R$67,8,FALSE)</f>
        <v>#N/A</v>
      </c>
      <c r="K42" s="94" t="e">
        <f>VLOOKUP($C42,Name!$B$12:$R$67,9,FALSE)</f>
        <v>#N/A</v>
      </c>
      <c r="L42" s="95" t="e">
        <f>VLOOKUP($C42,Name!$B$12:$R$67,10,FALSE)</f>
        <v>#N/A</v>
      </c>
      <c r="M42" s="99" t="e">
        <f>VLOOKUP($C42,Name!$B$12:$R$67,11,FALSE)</f>
        <v>#N/A</v>
      </c>
      <c r="N42" s="94" t="e">
        <f>VLOOKUP($C42,Name!$B$12:$R$67,12,FALSE)</f>
        <v>#N/A</v>
      </c>
      <c r="O42" s="94" t="e">
        <f>VLOOKUP($C42,Name!$B$12:$R$67,13,FALSE)</f>
        <v>#N/A</v>
      </c>
      <c r="P42" s="95" t="e">
        <f>VLOOKUP($C42,Name!$B$12:$R$67,14,FALSE)</f>
        <v>#N/A</v>
      </c>
      <c r="Q42" s="100" t="e">
        <f>VLOOKUP($C42,Name!$B$12:$R$67,15,FALSE)</f>
        <v>#N/A</v>
      </c>
      <c r="R42" s="94" t="e">
        <f>VLOOKUP($C42,Name!$B$12:$R$67,16,FALSE)</f>
        <v>#N/A</v>
      </c>
      <c r="S42" s="99" t="e">
        <f>VLOOKUP($C42,Name!$B$12:$R$67,17,FALSE)</f>
        <v>#N/A</v>
      </c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95"/>
      <c r="AE42" s="95"/>
      <c r="AF42" s="208">
        <f t="shared" si="8"/>
        <v>0</v>
      </c>
      <c r="AG42" s="196">
        <f t="shared" si="1"/>
        <v>0</v>
      </c>
      <c r="AH42" s="197" t="s">
        <v>58</v>
      </c>
      <c r="AI42" s="195"/>
      <c r="AJ42" s="195">
        <f t="shared" si="3"/>
        <v>0</v>
      </c>
      <c r="AK42" s="195">
        <f t="shared" si="0"/>
        <v>0</v>
      </c>
    </row>
    <row r="43" spans="1:37" ht="20.100000000000001" customHeight="1" thickBot="1" x14ac:dyDescent="0.3">
      <c r="A43" s="42">
        <f>Name!$E$7</f>
        <v>0</v>
      </c>
      <c r="B43" s="23" t="s">
        <v>35</v>
      </c>
      <c r="C43" s="163"/>
      <c r="D43" s="102" t="e">
        <f>VLOOKUP($C43,Name!$B$12:$R$67,2,FALSE)</f>
        <v>#N/A</v>
      </c>
      <c r="E43" s="103" t="e">
        <f>VLOOKUP($C43,Name!$B$12:$R$67,3,FALSE)</f>
        <v>#N/A</v>
      </c>
      <c r="F43" s="104" t="e">
        <f>VLOOKUP($C43,Name!$B$12:$R$67,4,FALSE)</f>
        <v>#N/A</v>
      </c>
      <c r="G43" s="105"/>
      <c r="H43" s="106" t="e">
        <f>VLOOKUP($C43,Name!$B$12:$R$67,6,FALSE)</f>
        <v>#N/A</v>
      </c>
      <c r="I43" s="104" t="e">
        <f>VLOOKUP($C43,Name!$B$12:$R$67,7,FALSE)</f>
        <v>#N/A</v>
      </c>
      <c r="J43" s="107" t="e">
        <f>VLOOKUP($C43,Name!$B$12:$R$67,8,FALSE)</f>
        <v>#N/A</v>
      </c>
      <c r="K43" s="103" t="e">
        <f>VLOOKUP($C43,Name!$B$12:$R$67,9,FALSE)</f>
        <v>#N/A</v>
      </c>
      <c r="L43" s="104" t="e">
        <f>VLOOKUP($C43,Name!$B$12:$R$67,10,FALSE)</f>
        <v>#N/A</v>
      </c>
      <c r="M43" s="108" t="e">
        <f>VLOOKUP($C43,Name!$B$12:$R$67,11,FALSE)</f>
        <v>#N/A</v>
      </c>
      <c r="N43" s="103" t="e">
        <f>VLOOKUP($C43,Name!$B$12:$R$67,12,FALSE)</f>
        <v>#N/A</v>
      </c>
      <c r="O43" s="103" t="e">
        <f>VLOOKUP($C43,Name!$B$12:$R$67,13,FALSE)</f>
        <v>#N/A</v>
      </c>
      <c r="P43" s="104" t="e">
        <f>VLOOKUP($C43,Name!$B$12:$R$67,14,FALSE)</f>
        <v>#N/A</v>
      </c>
      <c r="Q43" s="109" t="e">
        <f>VLOOKUP($C43,Name!$B$12:$R$67,15,FALSE)</f>
        <v>#N/A</v>
      </c>
      <c r="R43" s="103" t="e">
        <f>VLOOKUP($C43,Name!$B$12:$R$67,16,FALSE)</f>
        <v>#N/A</v>
      </c>
      <c r="S43" s="108" t="e">
        <f>VLOOKUP($C43,Name!$B$12:$R$67,17,FALSE)</f>
        <v>#N/A</v>
      </c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95"/>
      <c r="AE43" s="95"/>
      <c r="AF43" s="208">
        <f>SUM(T43+V43+X43+Z43+AB43+AD43)</f>
        <v>0</v>
      </c>
      <c r="AG43" s="196">
        <f t="shared" si="1"/>
        <v>0</v>
      </c>
      <c r="AH43" s="197" t="s">
        <v>58</v>
      </c>
      <c r="AI43" s="195"/>
      <c r="AJ43" s="195">
        <f t="shared" si="3"/>
        <v>0</v>
      </c>
      <c r="AK43" s="195">
        <f t="shared" si="0"/>
        <v>0</v>
      </c>
    </row>
    <row r="44" spans="1:37" ht="20.100000000000001" customHeight="1" thickBot="1" x14ac:dyDescent="0.3">
      <c r="A44" s="125"/>
      <c r="B44" s="118"/>
      <c r="C44" s="204"/>
      <c r="D44" s="245" t="s">
        <v>57</v>
      </c>
      <c r="E44" s="246"/>
      <c r="F44" s="246"/>
      <c r="G44" s="139"/>
      <c r="H44" s="110"/>
      <c r="I44" s="111"/>
      <c r="J44" s="112"/>
      <c r="K44" s="113"/>
      <c r="L44" s="111"/>
      <c r="M44" s="111"/>
      <c r="N44" s="114"/>
      <c r="O44" s="113"/>
      <c r="P44" s="111"/>
      <c r="Q44" s="115"/>
      <c r="R44" s="116"/>
      <c r="S44" s="117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209"/>
      <c r="AG44" s="198"/>
      <c r="AH44" s="199"/>
      <c r="AI44" s="200"/>
      <c r="AJ44" s="200"/>
      <c r="AK44" s="201"/>
    </row>
    <row r="45" spans="1:37" ht="20.100000000000001" customHeight="1" x14ac:dyDescent="0.25">
      <c r="A45" s="42">
        <f>Name!$E$7</f>
        <v>0</v>
      </c>
      <c r="B45" s="120">
        <v>1</v>
      </c>
      <c r="C45" s="205"/>
      <c r="D45" s="84" t="e">
        <f>VLOOKUP($C45,Name!$B$12:$R$67,2,FALSE)</f>
        <v>#N/A</v>
      </c>
      <c r="E45" s="85" t="e">
        <f>VLOOKUP($C45,Name!$B$12:$R$67,3,FALSE)</f>
        <v>#N/A</v>
      </c>
      <c r="F45" s="86" t="e">
        <f>VLOOKUP($C45,Name!$B$12:$R$67,4,FALSE)</f>
        <v>#N/A</v>
      </c>
      <c r="G45" s="79" t="s">
        <v>40</v>
      </c>
      <c r="H45" s="88" t="e">
        <f>VLOOKUP($C45,Name!$B$12:$R$67,6,FALSE)</f>
        <v>#N/A</v>
      </c>
      <c r="I45" s="86" t="e">
        <f>VLOOKUP($C45,Name!$B$12:$R$67,7,FALSE)</f>
        <v>#N/A</v>
      </c>
      <c r="J45" s="89" t="e">
        <f>VLOOKUP($C45,Name!$B$12:$R$67,8,FALSE)</f>
        <v>#N/A</v>
      </c>
      <c r="K45" s="85" t="e">
        <f>VLOOKUP($C45,Name!$B$12:$R$67,9,FALSE)</f>
        <v>#N/A</v>
      </c>
      <c r="L45" s="86" t="e">
        <f>VLOOKUP($C45,Name!$B$12:$R$67,10,FALSE)</f>
        <v>#N/A</v>
      </c>
      <c r="M45" s="90" t="e">
        <f>VLOOKUP($C45,Name!$B$12:$R$67,11,FALSE)</f>
        <v>#N/A</v>
      </c>
      <c r="N45" s="85" t="e">
        <f>VLOOKUP($C45,Name!$B$12:$R$67,12,FALSE)</f>
        <v>#N/A</v>
      </c>
      <c r="O45" s="85" t="e">
        <f>VLOOKUP($C45,Name!$B$12:$R$67,13,FALSE)</f>
        <v>#N/A</v>
      </c>
      <c r="P45" s="86" t="e">
        <f>VLOOKUP($C45,Name!$B$12:$R$67,14,FALSE)</f>
        <v>#N/A</v>
      </c>
      <c r="Q45" s="91" t="e">
        <f>VLOOKUP($C45,Name!$B$12:$R$67,15,FALSE)</f>
        <v>#N/A</v>
      </c>
      <c r="R45" s="85" t="e">
        <f>VLOOKUP($C45,Name!$B$12:$R$67,16,FALSE)</f>
        <v>#N/A</v>
      </c>
      <c r="S45" s="90" t="e">
        <f>VLOOKUP($C45,Name!$B$12:$R$67,17,FALSE)</f>
        <v>#N/A</v>
      </c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210">
        <f t="shared" ref="AF45" si="9">SUM(T45+V45+X45+Z45+AB45+AD45)</f>
        <v>0</v>
      </c>
      <c r="AG45" s="202">
        <f t="shared" ref="AG45" si="10">SUM(U45+W45+Y45+AA45+AC45+AE45)</f>
        <v>0</v>
      </c>
      <c r="AH45" s="211"/>
      <c r="AI45" s="195"/>
      <c r="AJ45" s="195">
        <f t="shared" si="3"/>
        <v>0</v>
      </c>
      <c r="AK45" s="195">
        <f t="shared" ref="AK45:AK74" si="11">SUM(U45+W45+Y45+AA45+AC45+AE45)</f>
        <v>0</v>
      </c>
    </row>
    <row r="46" spans="1:37" ht="20.100000000000001" customHeight="1" x14ac:dyDescent="0.25">
      <c r="A46" s="42">
        <f>Name!$E$7</f>
        <v>0</v>
      </c>
      <c r="B46" s="23">
        <v>2</v>
      </c>
      <c r="C46" s="205"/>
      <c r="D46" s="93" t="e">
        <f>VLOOKUP($C46,Name!$B$12:$R$67,2,FALSE)</f>
        <v>#N/A</v>
      </c>
      <c r="E46" s="94" t="e">
        <f>VLOOKUP($C46,Name!$B$12:$R$67,3,FALSE)</f>
        <v>#N/A</v>
      </c>
      <c r="F46" s="95" t="e">
        <f>VLOOKUP($C46,Name!$B$12:$R$67,4,FALSE)</f>
        <v>#N/A</v>
      </c>
      <c r="G46" s="79" t="s">
        <v>40</v>
      </c>
      <c r="H46" s="97" t="e">
        <f>VLOOKUP($C46,Name!$B$12:$R$67,6,FALSE)</f>
        <v>#N/A</v>
      </c>
      <c r="I46" s="95" t="e">
        <f>VLOOKUP($C46,Name!$B$12:$R$67,7,FALSE)</f>
        <v>#N/A</v>
      </c>
      <c r="J46" s="98" t="e">
        <f>VLOOKUP($C46,Name!$B$12:$R$67,8,FALSE)</f>
        <v>#N/A</v>
      </c>
      <c r="K46" s="94" t="e">
        <f>VLOOKUP($C46,Name!$B$12:$R$67,9,FALSE)</f>
        <v>#N/A</v>
      </c>
      <c r="L46" s="95" t="e">
        <f>VLOOKUP($C46,Name!$B$12:$R$67,10,FALSE)</f>
        <v>#N/A</v>
      </c>
      <c r="M46" s="99" t="e">
        <f>VLOOKUP($C46,Name!$B$12:$R$67,11,FALSE)</f>
        <v>#N/A</v>
      </c>
      <c r="N46" s="94" t="e">
        <f>VLOOKUP($C46,Name!$B$12:$R$67,12,FALSE)</f>
        <v>#N/A</v>
      </c>
      <c r="O46" s="94" t="e">
        <f>VLOOKUP($C46,Name!$B$12:$R$67,13,FALSE)</f>
        <v>#N/A</v>
      </c>
      <c r="P46" s="95" t="e">
        <f>VLOOKUP($C46,Name!$B$12:$R$67,14,FALSE)</f>
        <v>#N/A</v>
      </c>
      <c r="Q46" s="100" t="e">
        <f>VLOOKUP($C46,Name!$B$12:$R$67,15,FALSE)</f>
        <v>#N/A</v>
      </c>
      <c r="R46" s="94" t="e">
        <f>VLOOKUP($C46,Name!$B$12:$R$67,16,FALSE)</f>
        <v>#N/A</v>
      </c>
      <c r="S46" s="99" t="e">
        <f>VLOOKUP($C46,Name!$B$12:$R$67,17,FALSE)</f>
        <v>#N/A</v>
      </c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95"/>
      <c r="AE46" s="95"/>
      <c r="AF46" s="208">
        <f t="shared" ref="AF46:AF73" si="12">SUM(T46+V46+X46+Z46+AB46+AD46)</f>
        <v>0</v>
      </c>
      <c r="AG46" s="196">
        <f t="shared" ref="AG46:AG73" si="13">SUM(U46+W46+Y46+AA46+AC46+AE46)</f>
        <v>0</v>
      </c>
      <c r="AH46" s="211"/>
      <c r="AI46" s="195"/>
      <c r="AJ46" s="195">
        <f t="shared" si="3"/>
        <v>0</v>
      </c>
      <c r="AK46" s="195">
        <f t="shared" si="11"/>
        <v>0</v>
      </c>
    </row>
    <row r="47" spans="1:37" ht="20.100000000000001" customHeight="1" x14ac:dyDescent="0.25">
      <c r="A47" s="42">
        <f>Name!$E$7</f>
        <v>0</v>
      </c>
      <c r="B47" s="23">
        <v>3</v>
      </c>
      <c r="C47" s="162"/>
      <c r="D47" s="93" t="e">
        <f>VLOOKUP($C47,Name!$B$12:$R$67,2,FALSE)</f>
        <v>#N/A</v>
      </c>
      <c r="E47" s="94" t="e">
        <f>VLOOKUP($C47,Name!$B$12:$R$67,3,FALSE)</f>
        <v>#N/A</v>
      </c>
      <c r="F47" s="95" t="e">
        <f>VLOOKUP($C47,Name!$B$12:$R$67,4,FALSE)</f>
        <v>#N/A</v>
      </c>
      <c r="G47" s="79" t="s">
        <v>40</v>
      </c>
      <c r="H47" s="97" t="e">
        <f>VLOOKUP($C47,Name!$B$12:$R$67,6,FALSE)</f>
        <v>#N/A</v>
      </c>
      <c r="I47" s="95" t="e">
        <f>VLOOKUP($C47,Name!$B$12:$R$67,7,FALSE)</f>
        <v>#N/A</v>
      </c>
      <c r="J47" s="98" t="e">
        <f>VLOOKUP($C47,Name!$B$12:$R$67,8,FALSE)</f>
        <v>#N/A</v>
      </c>
      <c r="K47" s="94" t="e">
        <f>VLOOKUP($C47,Name!$B$12:$R$67,9,FALSE)</f>
        <v>#N/A</v>
      </c>
      <c r="L47" s="95" t="e">
        <f>VLOOKUP($C47,Name!$B$12:$R$67,10,FALSE)</f>
        <v>#N/A</v>
      </c>
      <c r="M47" s="99" t="e">
        <f>VLOOKUP($C47,Name!$B$12:$R$67,11,FALSE)</f>
        <v>#N/A</v>
      </c>
      <c r="N47" s="94" t="e">
        <f>VLOOKUP($C47,Name!$B$12:$R$67,12,FALSE)</f>
        <v>#N/A</v>
      </c>
      <c r="O47" s="94" t="e">
        <f>VLOOKUP($C47,Name!$B$12:$R$67,13,FALSE)</f>
        <v>#N/A</v>
      </c>
      <c r="P47" s="95" t="e">
        <f>VLOOKUP($C47,Name!$B$12:$R$67,14,FALSE)</f>
        <v>#N/A</v>
      </c>
      <c r="Q47" s="100" t="e">
        <f>VLOOKUP($C47,Name!$B$12:$R$67,15,FALSE)</f>
        <v>#N/A</v>
      </c>
      <c r="R47" s="94" t="e">
        <f>VLOOKUP($C47,Name!$B$12:$R$67,16,FALSE)</f>
        <v>#N/A</v>
      </c>
      <c r="S47" s="99" t="e">
        <f>VLOOKUP($C47,Name!$B$12:$R$67,17,FALSE)</f>
        <v>#N/A</v>
      </c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95"/>
      <c r="AE47" s="95"/>
      <c r="AF47" s="208">
        <f t="shared" si="12"/>
        <v>0</v>
      </c>
      <c r="AG47" s="196">
        <f t="shared" si="13"/>
        <v>0</v>
      </c>
      <c r="AH47" s="211"/>
      <c r="AI47" s="195"/>
      <c r="AJ47" s="195">
        <f t="shared" si="3"/>
        <v>0</v>
      </c>
      <c r="AK47" s="195">
        <f t="shared" si="11"/>
        <v>0</v>
      </c>
    </row>
    <row r="48" spans="1:37" ht="20.100000000000001" customHeight="1" x14ac:dyDescent="0.25">
      <c r="A48" s="42">
        <f>Name!$E$7</f>
        <v>0</v>
      </c>
      <c r="B48" s="23">
        <v>4</v>
      </c>
      <c r="C48" s="162"/>
      <c r="D48" s="93" t="e">
        <f>VLOOKUP($C48,Name!$B$12:$R$67,2,FALSE)</f>
        <v>#N/A</v>
      </c>
      <c r="E48" s="94" t="e">
        <f>VLOOKUP($C48,Name!$B$12:$R$67,3,FALSE)</f>
        <v>#N/A</v>
      </c>
      <c r="F48" s="95" t="e">
        <f>VLOOKUP($C48,Name!$B$12:$R$67,4,FALSE)</f>
        <v>#N/A</v>
      </c>
      <c r="G48" s="79" t="s">
        <v>40</v>
      </c>
      <c r="H48" s="97" t="e">
        <f>VLOOKUP($C48,Name!$B$12:$R$67,6,FALSE)</f>
        <v>#N/A</v>
      </c>
      <c r="I48" s="95" t="e">
        <f>VLOOKUP($C48,Name!$B$12:$R$67,7,FALSE)</f>
        <v>#N/A</v>
      </c>
      <c r="J48" s="98" t="e">
        <f>VLOOKUP($C48,Name!$B$12:$R$67,8,FALSE)</f>
        <v>#N/A</v>
      </c>
      <c r="K48" s="94" t="e">
        <f>VLOOKUP($C48,Name!$B$12:$R$67,9,FALSE)</f>
        <v>#N/A</v>
      </c>
      <c r="L48" s="95" t="e">
        <f>VLOOKUP($C48,Name!$B$12:$R$67,10,FALSE)</f>
        <v>#N/A</v>
      </c>
      <c r="M48" s="99" t="e">
        <f>VLOOKUP($C48,Name!$B$12:$R$67,11,FALSE)</f>
        <v>#N/A</v>
      </c>
      <c r="N48" s="94" t="e">
        <f>VLOOKUP($C48,Name!$B$12:$R$67,12,FALSE)</f>
        <v>#N/A</v>
      </c>
      <c r="O48" s="94" t="e">
        <f>VLOOKUP($C48,Name!$B$12:$R$67,13,FALSE)</f>
        <v>#N/A</v>
      </c>
      <c r="P48" s="95" t="e">
        <f>VLOOKUP($C48,Name!$B$12:$R$67,14,FALSE)</f>
        <v>#N/A</v>
      </c>
      <c r="Q48" s="100" t="e">
        <f>VLOOKUP($C48,Name!$B$12:$R$67,15,FALSE)</f>
        <v>#N/A</v>
      </c>
      <c r="R48" s="94" t="e">
        <f>VLOOKUP($C48,Name!$B$12:$R$67,16,FALSE)</f>
        <v>#N/A</v>
      </c>
      <c r="S48" s="99" t="e">
        <f>VLOOKUP($C48,Name!$B$12:$R$67,17,FALSE)</f>
        <v>#N/A</v>
      </c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95"/>
      <c r="AE48" s="95"/>
      <c r="AF48" s="208">
        <f t="shared" si="12"/>
        <v>0</v>
      </c>
      <c r="AG48" s="196">
        <f t="shared" si="13"/>
        <v>0</v>
      </c>
      <c r="AH48" s="211"/>
      <c r="AI48" s="195"/>
      <c r="AJ48" s="195">
        <f t="shared" si="3"/>
        <v>0</v>
      </c>
      <c r="AK48" s="195">
        <f t="shared" si="11"/>
        <v>0</v>
      </c>
    </row>
    <row r="49" spans="1:37" ht="20.100000000000001" customHeight="1" x14ac:dyDescent="0.25">
      <c r="A49" s="42">
        <f>Name!$E$7</f>
        <v>0</v>
      </c>
      <c r="B49" s="23">
        <v>5</v>
      </c>
      <c r="C49" s="162"/>
      <c r="D49" s="93" t="e">
        <f>VLOOKUP($C49,Name!$B$12:$R$67,2,FALSE)</f>
        <v>#N/A</v>
      </c>
      <c r="E49" s="94" t="e">
        <f>VLOOKUP($C49,Name!$B$12:$R$67,3,FALSE)</f>
        <v>#N/A</v>
      </c>
      <c r="F49" s="95" t="e">
        <f>VLOOKUP($C49,Name!$B$12:$R$67,4,FALSE)</f>
        <v>#N/A</v>
      </c>
      <c r="G49" s="79" t="s">
        <v>40</v>
      </c>
      <c r="H49" s="97" t="e">
        <f>VLOOKUP($C49,Name!$B$12:$R$67,6,FALSE)</f>
        <v>#N/A</v>
      </c>
      <c r="I49" s="95" t="e">
        <f>VLOOKUP($C49,Name!$B$12:$R$67,7,FALSE)</f>
        <v>#N/A</v>
      </c>
      <c r="J49" s="98" t="e">
        <f>VLOOKUP($C49,Name!$B$12:$R$67,8,FALSE)</f>
        <v>#N/A</v>
      </c>
      <c r="K49" s="94" t="e">
        <f>VLOOKUP($C49,Name!$B$12:$R$67,9,FALSE)</f>
        <v>#N/A</v>
      </c>
      <c r="L49" s="95" t="e">
        <f>VLOOKUP($C49,Name!$B$12:$R$67,10,FALSE)</f>
        <v>#N/A</v>
      </c>
      <c r="M49" s="99" t="e">
        <f>VLOOKUP($C49,Name!$B$12:$R$67,11,FALSE)</f>
        <v>#N/A</v>
      </c>
      <c r="N49" s="94" t="e">
        <f>VLOOKUP($C49,Name!$B$12:$R$67,12,FALSE)</f>
        <v>#N/A</v>
      </c>
      <c r="O49" s="94" t="e">
        <f>VLOOKUP($C49,Name!$B$12:$R$67,13,FALSE)</f>
        <v>#N/A</v>
      </c>
      <c r="P49" s="95" t="e">
        <f>VLOOKUP($C49,Name!$B$12:$R$67,14,FALSE)</f>
        <v>#N/A</v>
      </c>
      <c r="Q49" s="100" t="e">
        <f>VLOOKUP($C49,Name!$B$12:$R$67,15,FALSE)</f>
        <v>#N/A</v>
      </c>
      <c r="R49" s="94" t="e">
        <f>VLOOKUP($C49,Name!$B$12:$R$67,16,FALSE)</f>
        <v>#N/A</v>
      </c>
      <c r="S49" s="99" t="e">
        <f>VLOOKUP($C49,Name!$B$12:$R$67,17,FALSE)</f>
        <v>#N/A</v>
      </c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95"/>
      <c r="AE49" s="95"/>
      <c r="AF49" s="208">
        <f t="shared" si="12"/>
        <v>0</v>
      </c>
      <c r="AG49" s="196">
        <f t="shared" si="13"/>
        <v>0</v>
      </c>
      <c r="AH49" s="211"/>
      <c r="AI49" s="195"/>
      <c r="AJ49" s="195">
        <f t="shared" si="3"/>
        <v>0</v>
      </c>
      <c r="AK49" s="195">
        <f t="shared" si="11"/>
        <v>0</v>
      </c>
    </row>
    <row r="50" spans="1:37" ht="20.100000000000001" customHeight="1" x14ac:dyDescent="0.25">
      <c r="A50" s="42">
        <f>Name!$E$7</f>
        <v>0</v>
      </c>
      <c r="B50" s="23">
        <v>6</v>
      </c>
      <c r="C50" s="162"/>
      <c r="D50" s="93" t="e">
        <f>VLOOKUP($C50,Name!$B$12:$R$67,2,FALSE)</f>
        <v>#N/A</v>
      </c>
      <c r="E50" s="94" t="e">
        <f>VLOOKUP($C50,Name!$B$12:$R$67,3,FALSE)</f>
        <v>#N/A</v>
      </c>
      <c r="F50" s="95" t="e">
        <f>VLOOKUP($C50,Name!$B$12:$R$67,4,FALSE)</f>
        <v>#N/A</v>
      </c>
      <c r="G50" s="79" t="s">
        <v>40</v>
      </c>
      <c r="H50" s="97" t="e">
        <f>VLOOKUP($C50,Name!$B$12:$R$67,6,FALSE)</f>
        <v>#N/A</v>
      </c>
      <c r="I50" s="95" t="e">
        <f>VLOOKUP($C50,Name!$B$12:$R$67,7,FALSE)</f>
        <v>#N/A</v>
      </c>
      <c r="J50" s="98" t="e">
        <f>VLOOKUP($C50,Name!$B$12:$R$67,8,FALSE)</f>
        <v>#N/A</v>
      </c>
      <c r="K50" s="94" t="e">
        <f>VLOOKUP($C50,Name!$B$12:$R$67,9,FALSE)</f>
        <v>#N/A</v>
      </c>
      <c r="L50" s="95" t="e">
        <f>VLOOKUP($C50,Name!$B$12:$R$67,10,FALSE)</f>
        <v>#N/A</v>
      </c>
      <c r="M50" s="99" t="e">
        <f>VLOOKUP($C50,Name!$B$12:$R$67,11,FALSE)</f>
        <v>#N/A</v>
      </c>
      <c r="N50" s="94" t="e">
        <f>VLOOKUP($C50,Name!$B$12:$R$67,12,FALSE)</f>
        <v>#N/A</v>
      </c>
      <c r="O50" s="94" t="e">
        <f>VLOOKUP($C50,Name!$B$12:$R$67,13,FALSE)</f>
        <v>#N/A</v>
      </c>
      <c r="P50" s="95" t="e">
        <f>VLOOKUP($C50,Name!$B$12:$R$67,14,FALSE)</f>
        <v>#N/A</v>
      </c>
      <c r="Q50" s="100" t="e">
        <f>VLOOKUP($C50,Name!$B$12:$R$67,15,FALSE)</f>
        <v>#N/A</v>
      </c>
      <c r="R50" s="94" t="e">
        <f>VLOOKUP($C50,Name!$B$12:$R$67,16,FALSE)</f>
        <v>#N/A</v>
      </c>
      <c r="S50" s="99" t="e">
        <f>VLOOKUP($C50,Name!$B$12:$R$67,17,FALSE)</f>
        <v>#N/A</v>
      </c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95"/>
      <c r="AE50" s="95"/>
      <c r="AF50" s="208">
        <f t="shared" si="12"/>
        <v>0</v>
      </c>
      <c r="AG50" s="196">
        <f t="shared" si="13"/>
        <v>0</v>
      </c>
      <c r="AH50" s="211"/>
      <c r="AI50" s="195"/>
      <c r="AJ50" s="195">
        <f t="shared" si="3"/>
        <v>0</v>
      </c>
      <c r="AK50" s="195">
        <f t="shared" si="11"/>
        <v>0</v>
      </c>
    </row>
    <row r="51" spans="1:37" ht="20.100000000000001" customHeight="1" x14ac:dyDescent="0.25">
      <c r="A51" s="42">
        <f>Name!$E$7</f>
        <v>0</v>
      </c>
      <c r="B51" s="23">
        <v>7</v>
      </c>
      <c r="C51" s="162"/>
      <c r="D51" s="93" t="e">
        <f>VLOOKUP($C51,Name!$B$12:$R$67,2,FALSE)</f>
        <v>#N/A</v>
      </c>
      <c r="E51" s="94" t="e">
        <f>VLOOKUP($C51,Name!$B$12:$R$67,3,FALSE)</f>
        <v>#N/A</v>
      </c>
      <c r="F51" s="95" t="e">
        <f>VLOOKUP($C51,Name!$B$12:$R$67,4,FALSE)</f>
        <v>#N/A</v>
      </c>
      <c r="G51" s="79" t="s">
        <v>40</v>
      </c>
      <c r="H51" s="97" t="e">
        <f>VLOOKUP($C51,Name!$B$12:$R$67,6,FALSE)</f>
        <v>#N/A</v>
      </c>
      <c r="I51" s="95" t="e">
        <f>VLOOKUP($C51,Name!$B$12:$R$67,7,FALSE)</f>
        <v>#N/A</v>
      </c>
      <c r="J51" s="98" t="e">
        <f>VLOOKUP($C51,Name!$B$12:$R$67,8,FALSE)</f>
        <v>#N/A</v>
      </c>
      <c r="K51" s="94" t="e">
        <f>VLOOKUP($C51,Name!$B$12:$R$67,9,FALSE)</f>
        <v>#N/A</v>
      </c>
      <c r="L51" s="95" t="e">
        <f>VLOOKUP($C51,Name!$B$12:$R$67,10,FALSE)</f>
        <v>#N/A</v>
      </c>
      <c r="M51" s="99" t="e">
        <f>VLOOKUP($C51,Name!$B$12:$R$67,11,FALSE)</f>
        <v>#N/A</v>
      </c>
      <c r="N51" s="94" t="e">
        <f>VLOOKUP($C51,Name!$B$12:$R$67,12,FALSE)</f>
        <v>#N/A</v>
      </c>
      <c r="O51" s="94" t="e">
        <f>VLOOKUP($C51,Name!$B$12:$R$67,13,FALSE)</f>
        <v>#N/A</v>
      </c>
      <c r="P51" s="95" t="e">
        <f>VLOOKUP($C51,Name!$B$12:$R$67,14,FALSE)</f>
        <v>#N/A</v>
      </c>
      <c r="Q51" s="100" t="e">
        <f>VLOOKUP($C51,Name!$B$12:$R$67,15,FALSE)</f>
        <v>#N/A</v>
      </c>
      <c r="R51" s="94" t="e">
        <f>VLOOKUP($C51,Name!$B$12:$R$67,16,FALSE)</f>
        <v>#N/A</v>
      </c>
      <c r="S51" s="99" t="e">
        <f>VLOOKUP($C51,Name!$B$12:$R$67,17,FALSE)</f>
        <v>#N/A</v>
      </c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95"/>
      <c r="AE51" s="95"/>
      <c r="AF51" s="208">
        <f t="shared" si="12"/>
        <v>0</v>
      </c>
      <c r="AG51" s="196">
        <f t="shared" si="13"/>
        <v>0</v>
      </c>
      <c r="AH51" s="211"/>
      <c r="AI51" s="195"/>
      <c r="AJ51" s="195">
        <f t="shared" si="3"/>
        <v>0</v>
      </c>
      <c r="AK51" s="195">
        <f t="shared" si="11"/>
        <v>0</v>
      </c>
    </row>
    <row r="52" spans="1:37" ht="20.100000000000001" customHeight="1" x14ac:dyDescent="0.25">
      <c r="A52" s="42">
        <f>Name!$E$7</f>
        <v>0</v>
      </c>
      <c r="B52" s="23">
        <v>8</v>
      </c>
      <c r="C52" s="162"/>
      <c r="D52" s="93" t="e">
        <f>VLOOKUP($C52,Name!$B$12:$R$67,2,FALSE)</f>
        <v>#N/A</v>
      </c>
      <c r="E52" s="94" t="e">
        <f>VLOOKUP($C52,Name!$B$12:$R$67,3,FALSE)</f>
        <v>#N/A</v>
      </c>
      <c r="F52" s="95" t="e">
        <f>VLOOKUP($C52,Name!$B$12:$R$67,4,FALSE)</f>
        <v>#N/A</v>
      </c>
      <c r="G52" s="79" t="s">
        <v>40</v>
      </c>
      <c r="H52" s="97" t="e">
        <f>VLOOKUP($C52,Name!$B$12:$R$67,6,FALSE)</f>
        <v>#N/A</v>
      </c>
      <c r="I52" s="95" t="e">
        <f>VLOOKUP($C52,Name!$B$12:$R$67,7,FALSE)</f>
        <v>#N/A</v>
      </c>
      <c r="J52" s="98" t="e">
        <f>VLOOKUP($C52,Name!$B$12:$R$67,8,FALSE)</f>
        <v>#N/A</v>
      </c>
      <c r="K52" s="94" t="e">
        <f>VLOOKUP($C52,Name!$B$12:$R$67,9,FALSE)</f>
        <v>#N/A</v>
      </c>
      <c r="L52" s="95" t="e">
        <f>VLOOKUP($C52,Name!$B$12:$R$67,10,FALSE)</f>
        <v>#N/A</v>
      </c>
      <c r="M52" s="99" t="e">
        <f>VLOOKUP($C52,Name!$B$12:$R$67,11,FALSE)</f>
        <v>#N/A</v>
      </c>
      <c r="N52" s="94" t="e">
        <f>VLOOKUP($C52,Name!$B$12:$R$67,12,FALSE)</f>
        <v>#N/A</v>
      </c>
      <c r="O52" s="94" t="e">
        <f>VLOOKUP($C52,Name!$B$12:$R$67,13,FALSE)</f>
        <v>#N/A</v>
      </c>
      <c r="P52" s="95" t="e">
        <f>VLOOKUP($C52,Name!$B$12:$R$67,14,FALSE)</f>
        <v>#N/A</v>
      </c>
      <c r="Q52" s="100" t="e">
        <f>VLOOKUP($C52,Name!$B$12:$R$67,15,FALSE)</f>
        <v>#N/A</v>
      </c>
      <c r="R52" s="94" t="e">
        <f>VLOOKUP($C52,Name!$B$12:$R$67,16,FALSE)</f>
        <v>#N/A</v>
      </c>
      <c r="S52" s="99" t="e">
        <f>VLOOKUP($C52,Name!$B$12:$R$67,17,FALSE)</f>
        <v>#N/A</v>
      </c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95"/>
      <c r="AE52" s="95"/>
      <c r="AF52" s="208">
        <f t="shared" si="12"/>
        <v>0</v>
      </c>
      <c r="AG52" s="196">
        <f t="shared" si="13"/>
        <v>0</v>
      </c>
      <c r="AH52" s="211"/>
      <c r="AI52" s="195"/>
      <c r="AJ52" s="195">
        <f t="shared" si="3"/>
        <v>0</v>
      </c>
      <c r="AK52" s="195">
        <f t="shared" si="11"/>
        <v>0</v>
      </c>
    </row>
    <row r="53" spans="1:37" ht="20.100000000000001" customHeight="1" x14ac:dyDescent="0.25">
      <c r="A53" s="42">
        <f>Name!$E$7</f>
        <v>0</v>
      </c>
      <c r="B53" s="23">
        <v>9</v>
      </c>
      <c r="C53" s="162"/>
      <c r="D53" s="93" t="e">
        <f>VLOOKUP($C53,Name!$B$12:$R$67,2,FALSE)</f>
        <v>#N/A</v>
      </c>
      <c r="E53" s="94" t="e">
        <f>VLOOKUP($C53,Name!$B$12:$R$67,3,FALSE)</f>
        <v>#N/A</v>
      </c>
      <c r="F53" s="95" t="e">
        <f>VLOOKUP($C53,Name!$B$12:$R$67,4,FALSE)</f>
        <v>#N/A</v>
      </c>
      <c r="G53" s="79" t="s">
        <v>40</v>
      </c>
      <c r="H53" s="97" t="e">
        <f>VLOOKUP($C53,Name!$B$12:$R$67,6,FALSE)</f>
        <v>#N/A</v>
      </c>
      <c r="I53" s="95" t="e">
        <f>VLOOKUP($C53,Name!$B$12:$R$67,7,FALSE)</f>
        <v>#N/A</v>
      </c>
      <c r="J53" s="98" t="e">
        <f>VLOOKUP($C53,Name!$B$12:$R$67,8,FALSE)</f>
        <v>#N/A</v>
      </c>
      <c r="K53" s="94" t="e">
        <f>VLOOKUP($C53,Name!$B$12:$R$67,9,FALSE)</f>
        <v>#N/A</v>
      </c>
      <c r="L53" s="95" t="e">
        <f>VLOOKUP($C53,Name!$B$12:$R$67,10,FALSE)</f>
        <v>#N/A</v>
      </c>
      <c r="M53" s="99" t="e">
        <f>VLOOKUP($C53,Name!$B$12:$R$67,11,FALSE)</f>
        <v>#N/A</v>
      </c>
      <c r="N53" s="94" t="e">
        <f>VLOOKUP($C53,Name!$B$12:$R$67,12,FALSE)</f>
        <v>#N/A</v>
      </c>
      <c r="O53" s="94" t="e">
        <f>VLOOKUP($C53,Name!$B$12:$R$67,13,FALSE)</f>
        <v>#N/A</v>
      </c>
      <c r="P53" s="95" t="e">
        <f>VLOOKUP($C53,Name!$B$12:$R$67,14,FALSE)</f>
        <v>#N/A</v>
      </c>
      <c r="Q53" s="100" t="e">
        <f>VLOOKUP($C53,Name!$B$12:$R$67,15,FALSE)</f>
        <v>#N/A</v>
      </c>
      <c r="R53" s="94" t="e">
        <f>VLOOKUP($C53,Name!$B$12:$R$67,16,FALSE)</f>
        <v>#N/A</v>
      </c>
      <c r="S53" s="99" t="e">
        <f>VLOOKUP($C53,Name!$B$12:$R$67,17,FALSE)</f>
        <v>#N/A</v>
      </c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95"/>
      <c r="AE53" s="95"/>
      <c r="AF53" s="208">
        <f t="shared" si="12"/>
        <v>0</v>
      </c>
      <c r="AG53" s="196">
        <f t="shared" si="13"/>
        <v>0</v>
      </c>
      <c r="AH53" s="211"/>
      <c r="AI53" s="195"/>
      <c r="AJ53" s="195">
        <f t="shared" si="3"/>
        <v>0</v>
      </c>
      <c r="AK53" s="195">
        <f t="shared" si="11"/>
        <v>0</v>
      </c>
    </row>
    <row r="54" spans="1:37" ht="20.100000000000001" customHeight="1" x14ac:dyDescent="0.25">
      <c r="A54" s="42">
        <f>Name!$E$7</f>
        <v>0</v>
      </c>
      <c r="B54" s="23">
        <v>10</v>
      </c>
      <c r="C54" s="162"/>
      <c r="D54" s="93" t="e">
        <f>VLOOKUP($C54,Name!$B$12:$R$67,2,FALSE)</f>
        <v>#N/A</v>
      </c>
      <c r="E54" s="94" t="e">
        <f>VLOOKUP($C54,Name!$B$12:$R$67,3,FALSE)</f>
        <v>#N/A</v>
      </c>
      <c r="F54" s="95" t="e">
        <f>VLOOKUP($C54,Name!$B$12:$R$67,4,FALSE)</f>
        <v>#N/A</v>
      </c>
      <c r="G54" s="79" t="s">
        <v>40</v>
      </c>
      <c r="H54" s="97" t="e">
        <f>VLOOKUP($C54,Name!$B$12:$R$67,6,FALSE)</f>
        <v>#N/A</v>
      </c>
      <c r="I54" s="95" t="e">
        <f>VLOOKUP($C54,Name!$B$12:$R$67,7,FALSE)</f>
        <v>#N/A</v>
      </c>
      <c r="J54" s="98" t="e">
        <f>VLOOKUP($C54,Name!$B$12:$R$67,8,FALSE)</f>
        <v>#N/A</v>
      </c>
      <c r="K54" s="94" t="e">
        <f>VLOOKUP($C54,Name!$B$12:$R$67,9,FALSE)</f>
        <v>#N/A</v>
      </c>
      <c r="L54" s="95" t="e">
        <f>VLOOKUP($C54,Name!$B$12:$R$67,10,FALSE)</f>
        <v>#N/A</v>
      </c>
      <c r="M54" s="99" t="e">
        <f>VLOOKUP($C54,Name!$B$12:$R$67,11,FALSE)</f>
        <v>#N/A</v>
      </c>
      <c r="N54" s="94" t="e">
        <f>VLOOKUP($C54,Name!$B$12:$R$67,12,FALSE)</f>
        <v>#N/A</v>
      </c>
      <c r="O54" s="94" t="e">
        <f>VLOOKUP($C54,Name!$B$12:$R$67,13,FALSE)</f>
        <v>#N/A</v>
      </c>
      <c r="P54" s="95" t="e">
        <f>VLOOKUP($C54,Name!$B$12:$R$67,14,FALSE)</f>
        <v>#N/A</v>
      </c>
      <c r="Q54" s="100" t="e">
        <f>VLOOKUP($C54,Name!$B$12:$R$67,15,FALSE)</f>
        <v>#N/A</v>
      </c>
      <c r="R54" s="94" t="e">
        <f>VLOOKUP($C54,Name!$B$12:$R$67,16,FALSE)</f>
        <v>#N/A</v>
      </c>
      <c r="S54" s="99" t="e">
        <f>VLOOKUP($C54,Name!$B$12:$R$67,17,FALSE)</f>
        <v>#N/A</v>
      </c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95"/>
      <c r="AE54" s="95"/>
      <c r="AF54" s="208">
        <f t="shared" si="12"/>
        <v>0</v>
      </c>
      <c r="AG54" s="196">
        <f t="shared" si="13"/>
        <v>0</v>
      </c>
      <c r="AH54" s="211"/>
      <c r="AI54" s="195"/>
      <c r="AJ54" s="195">
        <f t="shared" si="3"/>
        <v>0</v>
      </c>
      <c r="AK54" s="195">
        <f t="shared" si="11"/>
        <v>0</v>
      </c>
    </row>
    <row r="55" spans="1:37" ht="20.100000000000001" customHeight="1" x14ac:dyDescent="0.25">
      <c r="A55" s="42">
        <f>Name!$E$7</f>
        <v>0</v>
      </c>
      <c r="B55" s="23">
        <v>11</v>
      </c>
      <c r="C55" s="162"/>
      <c r="D55" s="93" t="e">
        <f>VLOOKUP($C55,Name!$B$12:$R$67,2,FALSE)</f>
        <v>#N/A</v>
      </c>
      <c r="E55" s="94" t="e">
        <f>VLOOKUP($C55,Name!$B$12:$R$67,3,FALSE)</f>
        <v>#N/A</v>
      </c>
      <c r="F55" s="95" t="e">
        <f>VLOOKUP($C55,Name!$B$12:$R$67,4,FALSE)</f>
        <v>#N/A</v>
      </c>
      <c r="G55" s="79" t="s">
        <v>40</v>
      </c>
      <c r="H55" s="97" t="e">
        <f>VLOOKUP($C55,Name!$B$12:$R$67,6,FALSE)</f>
        <v>#N/A</v>
      </c>
      <c r="I55" s="95" t="e">
        <f>VLOOKUP($C55,Name!$B$12:$R$67,7,FALSE)</f>
        <v>#N/A</v>
      </c>
      <c r="J55" s="98" t="e">
        <f>VLOOKUP($C55,Name!$B$12:$R$67,8,FALSE)</f>
        <v>#N/A</v>
      </c>
      <c r="K55" s="94" t="e">
        <f>VLOOKUP($C55,Name!$B$12:$R$67,9,FALSE)</f>
        <v>#N/A</v>
      </c>
      <c r="L55" s="95" t="e">
        <f>VLOOKUP($C55,Name!$B$12:$R$67,10,FALSE)</f>
        <v>#N/A</v>
      </c>
      <c r="M55" s="99" t="e">
        <f>VLOOKUP($C55,Name!$B$12:$R$67,11,FALSE)</f>
        <v>#N/A</v>
      </c>
      <c r="N55" s="94" t="e">
        <f>VLOOKUP($C55,Name!$B$12:$R$67,12,FALSE)</f>
        <v>#N/A</v>
      </c>
      <c r="O55" s="94" t="e">
        <f>VLOOKUP($C55,Name!$B$12:$R$67,13,FALSE)</f>
        <v>#N/A</v>
      </c>
      <c r="P55" s="95" t="e">
        <f>VLOOKUP($C55,Name!$B$12:$R$67,14,FALSE)</f>
        <v>#N/A</v>
      </c>
      <c r="Q55" s="100" t="e">
        <f>VLOOKUP($C55,Name!$B$12:$R$67,15,FALSE)</f>
        <v>#N/A</v>
      </c>
      <c r="R55" s="94" t="e">
        <f>VLOOKUP($C55,Name!$B$12:$R$67,16,FALSE)</f>
        <v>#N/A</v>
      </c>
      <c r="S55" s="99" t="e">
        <f>VLOOKUP($C55,Name!$B$12:$R$67,17,FALSE)</f>
        <v>#N/A</v>
      </c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95"/>
      <c r="AE55" s="95"/>
      <c r="AF55" s="208">
        <f t="shared" si="12"/>
        <v>0</v>
      </c>
      <c r="AG55" s="196">
        <f t="shared" si="13"/>
        <v>0</v>
      </c>
      <c r="AH55" s="211"/>
      <c r="AI55" s="195"/>
      <c r="AJ55" s="195">
        <f t="shared" si="3"/>
        <v>0</v>
      </c>
      <c r="AK55" s="195">
        <f t="shared" si="11"/>
        <v>0</v>
      </c>
    </row>
    <row r="56" spans="1:37" ht="20.100000000000001" customHeight="1" x14ac:dyDescent="0.25">
      <c r="A56" s="42">
        <f>Name!$E$7</f>
        <v>0</v>
      </c>
      <c r="B56" s="23">
        <v>12</v>
      </c>
      <c r="C56" s="162"/>
      <c r="D56" s="93" t="e">
        <f>VLOOKUP($C56,Name!$B$12:$R$67,2,FALSE)</f>
        <v>#N/A</v>
      </c>
      <c r="E56" s="94" t="e">
        <f>VLOOKUP($C56,Name!$B$12:$R$67,3,FALSE)</f>
        <v>#N/A</v>
      </c>
      <c r="F56" s="95" t="e">
        <f>VLOOKUP($C56,Name!$B$12:$R$67,4,FALSE)</f>
        <v>#N/A</v>
      </c>
      <c r="G56" s="79" t="s">
        <v>40</v>
      </c>
      <c r="H56" s="97" t="e">
        <f>VLOOKUP($C56,Name!$B$12:$R$67,6,FALSE)</f>
        <v>#N/A</v>
      </c>
      <c r="I56" s="95" t="e">
        <f>VLOOKUP($C56,Name!$B$12:$R$67,7,FALSE)</f>
        <v>#N/A</v>
      </c>
      <c r="J56" s="98" t="e">
        <f>VLOOKUP($C56,Name!$B$12:$R$67,8,FALSE)</f>
        <v>#N/A</v>
      </c>
      <c r="K56" s="94" t="e">
        <f>VLOOKUP($C56,Name!$B$12:$R$67,9,FALSE)</f>
        <v>#N/A</v>
      </c>
      <c r="L56" s="95" t="e">
        <f>VLOOKUP($C56,Name!$B$12:$R$67,10,FALSE)</f>
        <v>#N/A</v>
      </c>
      <c r="M56" s="99" t="e">
        <f>VLOOKUP($C56,Name!$B$12:$R$67,11,FALSE)</f>
        <v>#N/A</v>
      </c>
      <c r="N56" s="94" t="e">
        <f>VLOOKUP($C56,Name!$B$12:$R$67,12,FALSE)</f>
        <v>#N/A</v>
      </c>
      <c r="O56" s="94" t="e">
        <f>VLOOKUP($C56,Name!$B$12:$R$67,13,FALSE)</f>
        <v>#N/A</v>
      </c>
      <c r="P56" s="95" t="e">
        <f>VLOOKUP($C56,Name!$B$12:$R$67,14,FALSE)</f>
        <v>#N/A</v>
      </c>
      <c r="Q56" s="100" t="e">
        <f>VLOOKUP($C56,Name!$B$12:$R$67,15,FALSE)</f>
        <v>#N/A</v>
      </c>
      <c r="R56" s="94" t="e">
        <f>VLOOKUP($C56,Name!$B$12:$R$67,16,FALSE)</f>
        <v>#N/A</v>
      </c>
      <c r="S56" s="99" t="e">
        <f>VLOOKUP($C56,Name!$B$12:$R$67,17,FALSE)</f>
        <v>#N/A</v>
      </c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95"/>
      <c r="AE56" s="95"/>
      <c r="AF56" s="208">
        <f t="shared" si="12"/>
        <v>0</v>
      </c>
      <c r="AG56" s="196">
        <f t="shared" si="13"/>
        <v>0</v>
      </c>
      <c r="AH56" s="211"/>
      <c r="AI56" s="195"/>
      <c r="AJ56" s="195">
        <f t="shared" si="3"/>
        <v>0</v>
      </c>
      <c r="AK56" s="195">
        <f t="shared" si="11"/>
        <v>0</v>
      </c>
    </row>
    <row r="57" spans="1:37" ht="20.100000000000001" customHeight="1" x14ac:dyDescent="0.25">
      <c r="A57" s="42">
        <f>Name!$E$7</f>
        <v>0</v>
      </c>
      <c r="B57" s="23">
        <v>13</v>
      </c>
      <c r="C57" s="162"/>
      <c r="D57" s="93" t="e">
        <f>VLOOKUP($C57,Name!$B$12:$R$67,2,FALSE)</f>
        <v>#N/A</v>
      </c>
      <c r="E57" s="94" t="e">
        <f>VLOOKUP($C57,Name!$B$12:$R$67,3,FALSE)</f>
        <v>#N/A</v>
      </c>
      <c r="F57" s="95" t="e">
        <f>VLOOKUP($C57,Name!$B$12:$R$67,4,FALSE)</f>
        <v>#N/A</v>
      </c>
      <c r="G57" s="79" t="s">
        <v>40</v>
      </c>
      <c r="H57" s="97" t="e">
        <f>VLOOKUP($C57,Name!$B$12:$R$67,6,FALSE)</f>
        <v>#N/A</v>
      </c>
      <c r="I57" s="95" t="e">
        <f>VLOOKUP($C57,Name!$B$12:$R$67,7,FALSE)</f>
        <v>#N/A</v>
      </c>
      <c r="J57" s="98" t="e">
        <f>VLOOKUP($C57,Name!$B$12:$R$67,8,FALSE)</f>
        <v>#N/A</v>
      </c>
      <c r="K57" s="94" t="e">
        <f>VLOOKUP($C57,Name!$B$12:$R$67,9,FALSE)</f>
        <v>#N/A</v>
      </c>
      <c r="L57" s="95" t="e">
        <f>VLOOKUP($C57,Name!$B$12:$R$67,10,FALSE)</f>
        <v>#N/A</v>
      </c>
      <c r="M57" s="99" t="e">
        <f>VLOOKUP($C57,Name!$B$12:$R$67,11,FALSE)</f>
        <v>#N/A</v>
      </c>
      <c r="N57" s="94" t="e">
        <f>VLOOKUP($C57,Name!$B$12:$R$67,12,FALSE)</f>
        <v>#N/A</v>
      </c>
      <c r="O57" s="94" t="e">
        <f>VLOOKUP($C57,Name!$B$12:$R$67,13,FALSE)</f>
        <v>#N/A</v>
      </c>
      <c r="P57" s="95" t="e">
        <f>VLOOKUP($C57,Name!$B$12:$R$67,14,FALSE)</f>
        <v>#N/A</v>
      </c>
      <c r="Q57" s="100" t="e">
        <f>VLOOKUP($C57,Name!$B$12:$R$67,15,FALSE)</f>
        <v>#N/A</v>
      </c>
      <c r="R57" s="94" t="e">
        <f>VLOOKUP($C57,Name!$B$12:$R$67,16,FALSE)</f>
        <v>#N/A</v>
      </c>
      <c r="S57" s="99" t="e">
        <f>VLOOKUP($C57,Name!$B$12:$R$67,17,FALSE)</f>
        <v>#N/A</v>
      </c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95"/>
      <c r="AE57" s="95"/>
      <c r="AF57" s="208">
        <f t="shared" si="12"/>
        <v>0</v>
      </c>
      <c r="AG57" s="196">
        <f t="shared" si="13"/>
        <v>0</v>
      </c>
      <c r="AH57" s="211"/>
      <c r="AI57" s="195"/>
      <c r="AJ57" s="195">
        <f t="shared" si="3"/>
        <v>0</v>
      </c>
      <c r="AK57" s="195">
        <f t="shared" si="11"/>
        <v>0</v>
      </c>
    </row>
    <row r="58" spans="1:37" ht="20.100000000000001" customHeight="1" x14ac:dyDescent="0.25">
      <c r="A58" s="42">
        <f>Name!$E$7</f>
        <v>0</v>
      </c>
      <c r="B58" s="23">
        <v>14</v>
      </c>
      <c r="C58" s="162"/>
      <c r="D58" s="93" t="e">
        <f>VLOOKUP($C58,Name!$B$12:$R$67,2,FALSE)</f>
        <v>#N/A</v>
      </c>
      <c r="E58" s="94" t="e">
        <f>VLOOKUP($C58,Name!$B$12:$R$67,3,FALSE)</f>
        <v>#N/A</v>
      </c>
      <c r="F58" s="95" t="e">
        <f>VLOOKUP($C58,Name!$B$12:$R$67,4,FALSE)</f>
        <v>#N/A</v>
      </c>
      <c r="G58" s="79" t="s">
        <v>40</v>
      </c>
      <c r="H58" s="97" t="e">
        <f>VLOOKUP($C58,Name!$B$12:$R$67,6,FALSE)</f>
        <v>#N/A</v>
      </c>
      <c r="I58" s="95" t="e">
        <f>VLOOKUP($C58,Name!$B$12:$R$67,7,FALSE)</f>
        <v>#N/A</v>
      </c>
      <c r="J58" s="98" t="e">
        <f>VLOOKUP($C58,Name!$B$12:$R$67,8,FALSE)</f>
        <v>#N/A</v>
      </c>
      <c r="K58" s="94" t="e">
        <f>VLOOKUP($C58,Name!$B$12:$R$67,9,FALSE)</f>
        <v>#N/A</v>
      </c>
      <c r="L58" s="95" t="e">
        <f>VLOOKUP($C58,Name!$B$12:$R$67,10,FALSE)</f>
        <v>#N/A</v>
      </c>
      <c r="M58" s="99" t="e">
        <f>VLOOKUP($C58,Name!$B$12:$R$67,11,FALSE)</f>
        <v>#N/A</v>
      </c>
      <c r="N58" s="94" t="e">
        <f>VLOOKUP($C58,Name!$B$12:$R$67,12,FALSE)</f>
        <v>#N/A</v>
      </c>
      <c r="O58" s="94" t="e">
        <f>VLOOKUP($C58,Name!$B$12:$R$67,13,FALSE)</f>
        <v>#N/A</v>
      </c>
      <c r="P58" s="95" t="e">
        <f>VLOOKUP($C58,Name!$B$12:$R$67,14,FALSE)</f>
        <v>#N/A</v>
      </c>
      <c r="Q58" s="100" t="e">
        <f>VLOOKUP($C58,Name!$B$12:$R$67,15,FALSE)</f>
        <v>#N/A</v>
      </c>
      <c r="R58" s="94" t="e">
        <f>VLOOKUP($C58,Name!$B$12:$R$67,16,FALSE)</f>
        <v>#N/A</v>
      </c>
      <c r="S58" s="99" t="e">
        <f>VLOOKUP($C58,Name!$B$12:$R$67,17,FALSE)</f>
        <v>#N/A</v>
      </c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95"/>
      <c r="AE58" s="95"/>
      <c r="AF58" s="208">
        <f t="shared" si="12"/>
        <v>0</v>
      </c>
      <c r="AG58" s="196">
        <f t="shared" si="13"/>
        <v>0</v>
      </c>
      <c r="AH58" s="211"/>
      <c r="AI58" s="195"/>
      <c r="AJ58" s="195">
        <f t="shared" si="3"/>
        <v>0</v>
      </c>
      <c r="AK58" s="195">
        <f t="shared" si="11"/>
        <v>0</v>
      </c>
    </row>
    <row r="59" spans="1:37" ht="20.100000000000001" customHeight="1" x14ac:dyDescent="0.25">
      <c r="A59" s="42">
        <f>Name!$E$7</f>
        <v>0</v>
      </c>
      <c r="B59" s="23">
        <v>15</v>
      </c>
      <c r="C59" s="162"/>
      <c r="D59" s="93" t="e">
        <f>VLOOKUP($C59,Name!$B$12:$R$67,2,FALSE)</f>
        <v>#N/A</v>
      </c>
      <c r="E59" s="94" t="e">
        <f>VLOOKUP($C59,Name!$B$12:$R$67,3,FALSE)</f>
        <v>#N/A</v>
      </c>
      <c r="F59" s="95" t="e">
        <f>VLOOKUP($C59,Name!$B$12:$R$67,4,FALSE)</f>
        <v>#N/A</v>
      </c>
      <c r="G59" s="79" t="s">
        <v>40</v>
      </c>
      <c r="H59" s="97" t="e">
        <f>VLOOKUP($C59,Name!$B$12:$R$67,6,FALSE)</f>
        <v>#N/A</v>
      </c>
      <c r="I59" s="95" t="e">
        <f>VLOOKUP($C59,Name!$B$12:$R$67,7,FALSE)</f>
        <v>#N/A</v>
      </c>
      <c r="J59" s="98" t="e">
        <f>VLOOKUP($C59,Name!$B$12:$R$67,8,FALSE)</f>
        <v>#N/A</v>
      </c>
      <c r="K59" s="94" t="e">
        <f>VLOOKUP($C59,Name!$B$12:$R$67,9,FALSE)</f>
        <v>#N/A</v>
      </c>
      <c r="L59" s="95" t="e">
        <f>VLOOKUP($C59,Name!$B$12:$R$67,10,FALSE)</f>
        <v>#N/A</v>
      </c>
      <c r="M59" s="99" t="e">
        <f>VLOOKUP($C59,Name!$B$12:$R$67,11,FALSE)</f>
        <v>#N/A</v>
      </c>
      <c r="N59" s="94" t="e">
        <f>VLOOKUP($C59,Name!$B$12:$R$67,12,FALSE)</f>
        <v>#N/A</v>
      </c>
      <c r="O59" s="94" t="e">
        <f>VLOOKUP($C59,Name!$B$12:$R$67,13,FALSE)</f>
        <v>#N/A</v>
      </c>
      <c r="P59" s="95" t="e">
        <f>VLOOKUP($C59,Name!$B$12:$R$67,14,FALSE)</f>
        <v>#N/A</v>
      </c>
      <c r="Q59" s="100" t="e">
        <f>VLOOKUP($C59,Name!$B$12:$R$67,15,FALSE)</f>
        <v>#N/A</v>
      </c>
      <c r="R59" s="94" t="e">
        <f>VLOOKUP($C59,Name!$B$12:$R$67,16,FALSE)</f>
        <v>#N/A</v>
      </c>
      <c r="S59" s="99" t="e">
        <f>VLOOKUP($C59,Name!$B$12:$R$67,17,FALSE)</f>
        <v>#N/A</v>
      </c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95"/>
      <c r="AE59" s="95"/>
      <c r="AF59" s="208">
        <f t="shared" si="12"/>
        <v>0</v>
      </c>
      <c r="AG59" s="196">
        <f t="shared" si="13"/>
        <v>0</v>
      </c>
      <c r="AH59" s="211"/>
      <c r="AI59" s="195"/>
      <c r="AJ59" s="195">
        <f t="shared" si="3"/>
        <v>0</v>
      </c>
      <c r="AK59" s="195">
        <f t="shared" si="11"/>
        <v>0</v>
      </c>
    </row>
    <row r="60" spans="1:37" ht="20.100000000000001" customHeight="1" x14ac:dyDescent="0.25">
      <c r="A60" s="42">
        <f>Name!$E$7</f>
        <v>0</v>
      </c>
      <c r="B60" s="23">
        <v>16</v>
      </c>
      <c r="C60" s="162"/>
      <c r="D60" s="93" t="e">
        <f>VLOOKUP($C60,Name!$B$12:$R$67,2,FALSE)</f>
        <v>#N/A</v>
      </c>
      <c r="E60" s="94" t="e">
        <f>VLOOKUP($C60,Name!$B$12:$R$67,3,FALSE)</f>
        <v>#N/A</v>
      </c>
      <c r="F60" s="95" t="e">
        <f>VLOOKUP($C60,Name!$B$12:$R$67,4,FALSE)</f>
        <v>#N/A</v>
      </c>
      <c r="G60" s="79" t="s">
        <v>40</v>
      </c>
      <c r="H60" s="97" t="e">
        <f>VLOOKUP($C60,Name!$B$12:$R$67,6,FALSE)</f>
        <v>#N/A</v>
      </c>
      <c r="I60" s="95" t="e">
        <f>VLOOKUP($C60,Name!$B$12:$R$67,7,FALSE)</f>
        <v>#N/A</v>
      </c>
      <c r="J60" s="98" t="e">
        <f>VLOOKUP($C60,Name!$B$12:$R$67,8,FALSE)</f>
        <v>#N/A</v>
      </c>
      <c r="K60" s="94" t="e">
        <f>VLOOKUP($C60,Name!$B$12:$R$67,9,FALSE)</f>
        <v>#N/A</v>
      </c>
      <c r="L60" s="95" t="e">
        <f>VLOOKUP($C60,Name!$B$12:$R$67,10,FALSE)</f>
        <v>#N/A</v>
      </c>
      <c r="M60" s="99" t="e">
        <f>VLOOKUP($C60,Name!$B$12:$R$67,11,FALSE)</f>
        <v>#N/A</v>
      </c>
      <c r="N60" s="94" t="e">
        <f>VLOOKUP($C60,Name!$B$12:$R$67,12,FALSE)</f>
        <v>#N/A</v>
      </c>
      <c r="O60" s="94" t="e">
        <f>VLOOKUP($C60,Name!$B$12:$R$67,13,FALSE)</f>
        <v>#N/A</v>
      </c>
      <c r="P60" s="95" t="e">
        <f>VLOOKUP($C60,Name!$B$12:$R$67,14,FALSE)</f>
        <v>#N/A</v>
      </c>
      <c r="Q60" s="100" t="e">
        <f>VLOOKUP($C60,Name!$B$12:$R$67,15,FALSE)</f>
        <v>#N/A</v>
      </c>
      <c r="R60" s="94" t="e">
        <f>VLOOKUP($C60,Name!$B$12:$R$67,16,FALSE)</f>
        <v>#N/A</v>
      </c>
      <c r="S60" s="99" t="e">
        <f>VLOOKUP($C60,Name!$B$12:$R$67,17,FALSE)</f>
        <v>#N/A</v>
      </c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95"/>
      <c r="AE60" s="95"/>
      <c r="AF60" s="208">
        <f t="shared" si="12"/>
        <v>0</v>
      </c>
      <c r="AG60" s="196">
        <f t="shared" si="13"/>
        <v>0</v>
      </c>
      <c r="AH60" s="211"/>
      <c r="AI60" s="195"/>
      <c r="AJ60" s="195">
        <f t="shared" si="3"/>
        <v>0</v>
      </c>
      <c r="AK60" s="195">
        <f t="shared" si="11"/>
        <v>0</v>
      </c>
    </row>
    <row r="61" spans="1:37" ht="20.100000000000001" customHeight="1" x14ac:dyDescent="0.25">
      <c r="A61" s="42">
        <f>Name!$E$7</f>
        <v>0</v>
      </c>
      <c r="B61" s="23">
        <v>17</v>
      </c>
      <c r="C61" s="162"/>
      <c r="D61" s="93" t="e">
        <f>VLOOKUP($C61,Name!$B$12:$R$67,2,FALSE)</f>
        <v>#N/A</v>
      </c>
      <c r="E61" s="94" t="e">
        <f>VLOOKUP($C61,Name!$B$12:$R$67,3,FALSE)</f>
        <v>#N/A</v>
      </c>
      <c r="F61" s="95" t="e">
        <f>VLOOKUP($C61,Name!$B$12:$R$67,4,FALSE)</f>
        <v>#N/A</v>
      </c>
      <c r="G61" s="79" t="s">
        <v>40</v>
      </c>
      <c r="H61" s="97" t="e">
        <f>VLOOKUP($C61,Name!$B$12:$R$67,6,FALSE)</f>
        <v>#N/A</v>
      </c>
      <c r="I61" s="95" t="e">
        <f>VLOOKUP($C61,Name!$B$12:$R$67,7,FALSE)</f>
        <v>#N/A</v>
      </c>
      <c r="J61" s="98" t="e">
        <f>VLOOKUP($C61,Name!$B$12:$R$67,8,FALSE)</f>
        <v>#N/A</v>
      </c>
      <c r="K61" s="94" t="e">
        <f>VLOOKUP($C61,Name!$B$12:$R$67,9,FALSE)</f>
        <v>#N/A</v>
      </c>
      <c r="L61" s="95" t="e">
        <f>VLOOKUP($C61,Name!$B$12:$R$67,10,FALSE)</f>
        <v>#N/A</v>
      </c>
      <c r="M61" s="99" t="e">
        <f>VLOOKUP($C61,Name!$B$12:$R$67,11,FALSE)</f>
        <v>#N/A</v>
      </c>
      <c r="N61" s="94" t="e">
        <f>VLOOKUP($C61,Name!$B$12:$R$67,12,FALSE)</f>
        <v>#N/A</v>
      </c>
      <c r="O61" s="94" t="e">
        <f>VLOOKUP($C61,Name!$B$12:$R$67,13,FALSE)</f>
        <v>#N/A</v>
      </c>
      <c r="P61" s="95" t="e">
        <f>VLOOKUP($C61,Name!$B$12:$R$67,14,FALSE)</f>
        <v>#N/A</v>
      </c>
      <c r="Q61" s="100" t="e">
        <f>VLOOKUP($C61,Name!$B$12:$R$67,15,FALSE)</f>
        <v>#N/A</v>
      </c>
      <c r="R61" s="94" t="e">
        <f>VLOOKUP($C61,Name!$B$12:$R$67,16,FALSE)</f>
        <v>#N/A</v>
      </c>
      <c r="S61" s="99" t="e">
        <f>VLOOKUP($C61,Name!$B$12:$R$67,17,FALSE)</f>
        <v>#N/A</v>
      </c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95"/>
      <c r="AE61" s="95"/>
      <c r="AF61" s="208">
        <f t="shared" si="12"/>
        <v>0</v>
      </c>
      <c r="AG61" s="196">
        <f t="shared" si="13"/>
        <v>0</v>
      </c>
      <c r="AH61" s="211"/>
      <c r="AI61" s="195"/>
      <c r="AJ61" s="195">
        <f t="shared" si="3"/>
        <v>0</v>
      </c>
      <c r="AK61" s="195">
        <f t="shared" si="11"/>
        <v>0</v>
      </c>
    </row>
    <row r="62" spans="1:37" ht="20.100000000000001" customHeight="1" x14ac:dyDescent="0.25">
      <c r="A62" s="42">
        <f>Name!$E$7</f>
        <v>0</v>
      </c>
      <c r="B62" s="23">
        <v>18</v>
      </c>
      <c r="C62" s="162"/>
      <c r="D62" s="93" t="e">
        <f>VLOOKUP($C62,Name!$B$12:$R$67,2,FALSE)</f>
        <v>#N/A</v>
      </c>
      <c r="E62" s="94" t="e">
        <f>VLOOKUP($C62,Name!$B$12:$R$67,3,FALSE)</f>
        <v>#N/A</v>
      </c>
      <c r="F62" s="95" t="e">
        <f>VLOOKUP($C62,Name!$B$12:$R$67,4,FALSE)</f>
        <v>#N/A</v>
      </c>
      <c r="G62" s="79" t="s">
        <v>40</v>
      </c>
      <c r="H62" s="97" t="e">
        <f>VLOOKUP($C62,Name!$B$12:$R$67,6,FALSE)</f>
        <v>#N/A</v>
      </c>
      <c r="I62" s="95" t="e">
        <f>VLOOKUP($C62,Name!$B$12:$R$67,7,FALSE)</f>
        <v>#N/A</v>
      </c>
      <c r="J62" s="98" t="e">
        <f>VLOOKUP($C62,Name!$B$12:$R$67,8,FALSE)</f>
        <v>#N/A</v>
      </c>
      <c r="K62" s="94" t="e">
        <f>VLOOKUP($C62,Name!$B$12:$R$67,9,FALSE)</f>
        <v>#N/A</v>
      </c>
      <c r="L62" s="95" t="e">
        <f>VLOOKUP($C62,Name!$B$12:$R$67,10,FALSE)</f>
        <v>#N/A</v>
      </c>
      <c r="M62" s="99" t="e">
        <f>VLOOKUP($C62,Name!$B$12:$R$67,11,FALSE)</f>
        <v>#N/A</v>
      </c>
      <c r="N62" s="94" t="e">
        <f>VLOOKUP($C62,Name!$B$12:$R$67,12,FALSE)</f>
        <v>#N/A</v>
      </c>
      <c r="O62" s="94" t="e">
        <f>VLOOKUP($C62,Name!$B$12:$R$67,13,FALSE)</f>
        <v>#N/A</v>
      </c>
      <c r="P62" s="95" t="e">
        <f>VLOOKUP($C62,Name!$B$12:$R$67,14,FALSE)</f>
        <v>#N/A</v>
      </c>
      <c r="Q62" s="100" t="e">
        <f>VLOOKUP($C62,Name!$B$12:$R$67,15,FALSE)</f>
        <v>#N/A</v>
      </c>
      <c r="R62" s="94" t="e">
        <f>VLOOKUP($C62,Name!$B$12:$R$67,16,FALSE)</f>
        <v>#N/A</v>
      </c>
      <c r="S62" s="99" t="e">
        <f>VLOOKUP($C62,Name!$B$12:$R$67,17,FALSE)</f>
        <v>#N/A</v>
      </c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95"/>
      <c r="AE62" s="95"/>
      <c r="AF62" s="208">
        <f t="shared" si="12"/>
        <v>0</v>
      </c>
      <c r="AG62" s="196">
        <f t="shared" si="13"/>
        <v>0</v>
      </c>
      <c r="AH62" s="211"/>
      <c r="AI62" s="195"/>
      <c r="AJ62" s="195">
        <f t="shared" si="3"/>
        <v>0</v>
      </c>
      <c r="AK62" s="195">
        <f t="shared" si="11"/>
        <v>0</v>
      </c>
    </row>
    <row r="63" spans="1:37" ht="20.100000000000001" customHeight="1" x14ac:dyDescent="0.25">
      <c r="A63" s="42">
        <f>Name!$E$7</f>
        <v>0</v>
      </c>
      <c r="B63" s="23">
        <v>19</v>
      </c>
      <c r="C63" s="162"/>
      <c r="D63" s="93" t="e">
        <f>VLOOKUP($C63,Name!$B$12:$R$67,2,FALSE)</f>
        <v>#N/A</v>
      </c>
      <c r="E63" s="94" t="e">
        <f>VLOOKUP($C63,Name!$B$12:$R$67,3,FALSE)</f>
        <v>#N/A</v>
      </c>
      <c r="F63" s="95" t="e">
        <f>VLOOKUP($C63,Name!$B$12:$R$67,4,FALSE)</f>
        <v>#N/A</v>
      </c>
      <c r="G63" s="79" t="s">
        <v>40</v>
      </c>
      <c r="H63" s="97" t="e">
        <f>VLOOKUP($C63,Name!$B$12:$R$67,6,FALSE)</f>
        <v>#N/A</v>
      </c>
      <c r="I63" s="95" t="e">
        <f>VLOOKUP($C63,Name!$B$12:$R$67,7,FALSE)</f>
        <v>#N/A</v>
      </c>
      <c r="J63" s="98" t="e">
        <f>VLOOKUP($C63,Name!$B$12:$R$67,8,FALSE)</f>
        <v>#N/A</v>
      </c>
      <c r="K63" s="94" t="e">
        <f>VLOOKUP($C63,Name!$B$12:$R$67,9,FALSE)</f>
        <v>#N/A</v>
      </c>
      <c r="L63" s="95" t="e">
        <f>VLOOKUP($C63,Name!$B$12:$R$67,10,FALSE)</f>
        <v>#N/A</v>
      </c>
      <c r="M63" s="99" t="e">
        <f>VLOOKUP($C63,Name!$B$12:$R$67,11,FALSE)</f>
        <v>#N/A</v>
      </c>
      <c r="N63" s="94" t="e">
        <f>VLOOKUP($C63,Name!$B$12:$R$67,12,FALSE)</f>
        <v>#N/A</v>
      </c>
      <c r="O63" s="94" t="e">
        <f>VLOOKUP($C63,Name!$B$12:$R$67,13,FALSE)</f>
        <v>#N/A</v>
      </c>
      <c r="P63" s="95" t="e">
        <f>VLOOKUP($C63,Name!$B$12:$R$67,14,FALSE)</f>
        <v>#N/A</v>
      </c>
      <c r="Q63" s="100" t="e">
        <f>VLOOKUP($C63,Name!$B$12:$R$67,15,FALSE)</f>
        <v>#N/A</v>
      </c>
      <c r="R63" s="94" t="e">
        <f>VLOOKUP($C63,Name!$B$12:$R$67,16,FALSE)</f>
        <v>#N/A</v>
      </c>
      <c r="S63" s="99" t="e">
        <f>VLOOKUP($C63,Name!$B$12:$R$67,17,FALSE)</f>
        <v>#N/A</v>
      </c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95"/>
      <c r="AE63" s="95"/>
      <c r="AF63" s="208">
        <f t="shared" si="12"/>
        <v>0</v>
      </c>
      <c r="AG63" s="196">
        <f t="shared" si="13"/>
        <v>0</v>
      </c>
      <c r="AH63" s="211"/>
      <c r="AI63" s="195"/>
      <c r="AJ63" s="195">
        <f t="shared" si="3"/>
        <v>0</v>
      </c>
      <c r="AK63" s="195">
        <f t="shared" si="11"/>
        <v>0</v>
      </c>
    </row>
    <row r="64" spans="1:37" ht="20.100000000000001" customHeight="1" x14ac:dyDescent="0.25">
      <c r="A64" s="42">
        <f>Name!$E$7</f>
        <v>0</v>
      </c>
      <c r="B64" s="23">
        <v>20</v>
      </c>
      <c r="C64" s="162"/>
      <c r="D64" s="93" t="e">
        <f>VLOOKUP($C64,Name!$B$12:$R$67,2,FALSE)</f>
        <v>#N/A</v>
      </c>
      <c r="E64" s="94" t="e">
        <f>VLOOKUP($C64,Name!$B$12:$R$67,3,FALSE)</f>
        <v>#N/A</v>
      </c>
      <c r="F64" s="95" t="e">
        <f>VLOOKUP($C64,Name!$B$12:$R$67,4,FALSE)</f>
        <v>#N/A</v>
      </c>
      <c r="G64" s="79" t="s">
        <v>40</v>
      </c>
      <c r="H64" s="97" t="e">
        <f>VLOOKUP($C64,Name!$B$12:$R$67,6,FALSE)</f>
        <v>#N/A</v>
      </c>
      <c r="I64" s="95" t="e">
        <f>VLOOKUP($C64,Name!$B$12:$R$67,7,FALSE)</f>
        <v>#N/A</v>
      </c>
      <c r="J64" s="98" t="e">
        <f>VLOOKUP($C64,Name!$B$12:$R$67,8,FALSE)</f>
        <v>#N/A</v>
      </c>
      <c r="K64" s="94" t="e">
        <f>VLOOKUP($C64,Name!$B$12:$R$67,9,FALSE)</f>
        <v>#N/A</v>
      </c>
      <c r="L64" s="95" t="e">
        <f>VLOOKUP($C64,Name!$B$12:$R$67,10,FALSE)</f>
        <v>#N/A</v>
      </c>
      <c r="M64" s="99" t="e">
        <f>VLOOKUP($C64,Name!$B$12:$R$67,11,FALSE)</f>
        <v>#N/A</v>
      </c>
      <c r="N64" s="94" t="e">
        <f>VLOOKUP($C64,Name!$B$12:$R$67,12,FALSE)</f>
        <v>#N/A</v>
      </c>
      <c r="O64" s="94" t="e">
        <f>VLOOKUP($C64,Name!$B$12:$R$67,13,FALSE)</f>
        <v>#N/A</v>
      </c>
      <c r="P64" s="95" t="e">
        <f>VLOOKUP($C64,Name!$B$12:$R$67,14,FALSE)</f>
        <v>#N/A</v>
      </c>
      <c r="Q64" s="100" t="e">
        <f>VLOOKUP($C64,Name!$B$12:$R$67,15,FALSE)</f>
        <v>#N/A</v>
      </c>
      <c r="R64" s="94" t="e">
        <f>VLOOKUP($C64,Name!$B$12:$R$67,16,FALSE)</f>
        <v>#N/A</v>
      </c>
      <c r="S64" s="99" t="e">
        <f>VLOOKUP($C64,Name!$B$12:$R$67,17,FALSE)</f>
        <v>#N/A</v>
      </c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95"/>
      <c r="AE64" s="95"/>
      <c r="AF64" s="208">
        <f t="shared" si="12"/>
        <v>0</v>
      </c>
      <c r="AG64" s="196">
        <f t="shared" si="13"/>
        <v>0</v>
      </c>
      <c r="AH64" s="211"/>
      <c r="AI64" s="195"/>
      <c r="AJ64" s="195">
        <f t="shared" si="3"/>
        <v>0</v>
      </c>
      <c r="AK64" s="195">
        <f t="shared" si="11"/>
        <v>0</v>
      </c>
    </row>
    <row r="65" spans="1:37" ht="20.100000000000001" customHeight="1" x14ac:dyDescent="0.25">
      <c r="A65" s="42">
        <f>Name!$E$7</f>
        <v>0</v>
      </c>
      <c r="B65" s="23">
        <v>21</v>
      </c>
      <c r="C65" s="162"/>
      <c r="D65" s="93" t="e">
        <f>VLOOKUP($C65,Name!$B$12:$R$67,2,FALSE)</f>
        <v>#N/A</v>
      </c>
      <c r="E65" s="94" t="e">
        <f>VLOOKUP($C65,Name!$B$12:$R$67,3,FALSE)</f>
        <v>#N/A</v>
      </c>
      <c r="F65" s="95" t="e">
        <f>VLOOKUP($C65,Name!$B$12:$R$67,4,FALSE)</f>
        <v>#N/A</v>
      </c>
      <c r="G65" s="79" t="s">
        <v>40</v>
      </c>
      <c r="H65" s="97" t="e">
        <f>VLOOKUP($C65,Name!$B$12:$R$67,6,FALSE)</f>
        <v>#N/A</v>
      </c>
      <c r="I65" s="95" t="e">
        <f>VLOOKUP($C65,Name!$B$12:$R$67,7,FALSE)</f>
        <v>#N/A</v>
      </c>
      <c r="J65" s="98" t="e">
        <f>VLOOKUP($C65,Name!$B$12:$R$67,8,FALSE)</f>
        <v>#N/A</v>
      </c>
      <c r="K65" s="94" t="e">
        <f>VLOOKUP($C65,Name!$B$12:$R$67,9,FALSE)</f>
        <v>#N/A</v>
      </c>
      <c r="L65" s="95" t="e">
        <f>VLOOKUP($C65,Name!$B$12:$R$67,10,FALSE)</f>
        <v>#N/A</v>
      </c>
      <c r="M65" s="99" t="e">
        <f>VLOOKUP($C65,Name!$B$12:$R$67,11,FALSE)</f>
        <v>#N/A</v>
      </c>
      <c r="N65" s="94" t="e">
        <f>VLOOKUP($C65,Name!$B$12:$R$67,12,FALSE)</f>
        <v>#N/A</v>
      </c>
      <c r="O65" s="94" t="e">
        <f>VLOOKUP($C65,Name!$B$12:$R$67,13,FALSE)</f>
        <v>#N/A</v>
      </c>
      <c r="P65" s="95" t="e">
        <f>VLOOKUP($C65,Name!$B$12:$R$67,14,FALSE)</f>
        <v>#N/A</v>
      </c>
      <c r="Q65" s="100" t="e">
        <f>VLOOKUP($C65,Name!$B$12:$R$67,15,FALSE)</f>
        <v>#N/A</v>
      </c>
      <c r="R65" s="94" t="e">
        <f>VLOOKUP($C65,Name!$B$12:$R$67,16,FALSE)</f>
        <v>#N/A</v>
      </c>
      <c r="S65" s="99" t="e">
        <f>VLOOKUP($C65,Name!$B$12:$R$67,17,FALSE)</f>
        <v>#N/A</v>
      </c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95"/>
      <c r="AE65" s="95"/>
      <c r="AF65" s="208">
        <f t="shared" si="12"/>
        <v>0</v>
      </c>
      <c r="AG65" s="196">
        <f t="shared" si="13"/>
        <v>0</v>
      </c>
      <c r="AH65" s="211"/>
      <c r="AI65" s="195"/>
      <c r="AJ65" s="195">
        <f t="shared" si="3"/>
        <v>0</v>
      </c>
      <c r="AK65" s="195">
        <f t="shared" si="11"/>
        <v>0</v>
      </c>
    </row>
    <row r="66" spans="1:37" ht="20.100000000000001" customHeight="1" x14ac:dyDescent="0.25">
      <c r="A66" s="42">
        <f>Name!$E$7</f>
        <v>0</v>
      </c>
      <c r="B66" s="23">
        <v>22</v>
      </c>
      <c r="C66" s="162"/>
      <c r="D66" s="93" t="e">
        <f>VLOOKUP($C66,Name!$B$12:$R$67,2,FALSE)</f>
        <v>#N/A</v>
      </c>
      <c r="E66" s="94" t="e">
        <f>VLOOKUP($C66,Name!$B$12:$R$67,3,FALSE)</f>
        <v>#N/A</v>
      </c>
      <c r="F66" s="95" t="e">
        <f>VLOOKUP($C66,Name!$B$12:$R$67,4,FALSE)</f>
        <v>#N/A</v>
      </c>
      <c r="G66" s="79" t="s">
        <v>40</v>
      </c>
      <c r="H66" s="97" t="e">
        <f>VLOOKUP($C66,Name!$B$12:$R$67,6,FALSE)</f>
        <v>#N/A</v>
      </c>
      <c r="I66" s="95" t="e">
        <f>VLOOKUP($C66,Name!$B$12:$R$67,7,FALSE)</f>
        <v>#N/A</v>
      </c>
      <c r="J66" s="98" t="e">
        <f>VLOOKUP($C66,Name!$B$12:$R$67,8,FALSE)</f>
        <v>#N/A</v>
      </c>
      <c r="K66" s="94" t="e">
        <f>VLOOKUP($C66,Name!$B$12:$R$67,9,FALSE)</f>
        <v>#N/A</v>
      </c>
      <c r="L66" s="95" t="e">
        <f>VLOOKUP($C66,Name!$B$12:$R$67,10,FALSE)</f>
        <v>#N/A</v>
      </c>
      <c r="M66" s="99" t="e">
        <f>VLOOKUP($C66,Name!$B$12:$R$67,11,FALSE)</f>
        <v>#N/A</v>
      </c>
      <c r="N66" s="94" t="e">
        <f>VLOOKUP($C66,Name!$B$12:$R$67,12,FALSE)</f>
        <v>#N/A</v>
      </c>
      <c r="O66" s="94" t="e">
        <f>VLOOKUP($C66,Name!$B$12:$R$67,13,FALSE)</f>
        <v>#N/A</v>
      </c>
      <c r="P66" s="95" t="e">
        <f>VLOOKUP($C66,Name!$B$12:$R$67,14,FALSE)</f>
        <v>#N/A</v>
      </c>
      <c r="Q66" s="100" t="e">
        <f>VLOOKUP($C66,Name!$B$12:$R$67,15,FALSE)</f>
        <v>#N/A</v>
      </c>
      <c r="R66" s="94" t="e">
        <f>VLOOKUP($C66,Name!$B$12:$R$67,16,FALSE)</f>
        <v>#N/A</v>
      </c>
      <c r="S66" s="99" t="e">
        <f>VLOOKUP($C66,Name!$B$12:$R$67,17,FALSE)</f>
        <v>#N/A</v>
      </c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95"/>
      <c r="AE66" s="95"/>
      <c r="AF66" s="208">
        <f t="shared" si="12"/>
        <v>0</v>
      </c>
      <c r="AG66" s="196">
        <f t="shared" si="13"/>
        <v>0</v>
      </c>
      <c r="AH66" s="211"/>
      <c r="AI66" s="195"/>
      <c r="AJ66" s="195">
        <f t="shared" si="3"/>
        <v>0</v>
      </c>
      <c r="AK66" s="195">
        <f t="shared" si="11"/>
        <v>0</v>
      </c>
    </row>
    <row r="67" spans="1:37" ht="20.100000000000001" customHeight="1" x14ac:dyDescent="0.25">
      <c r="A67" s="42">
        <f>Name!$E$7</f>
        <v>0</v>
      </c>
      <c r="B67" s="23">
        <v>23</v>
      </c>
      <c r="C67" s="162"/>
      <c r="D67" s="93" t="e">
        <f>VLOOKUP($C67,Name!$B$12:$R$67,2,FALSE)</f>
        <v>#N/A</v>
      </c>
      <c r="E67" s="94" t="e">
        <f>VLOOKUP($C67,Name!$B$12:$R$67,3,FALSE)</f>
        <v>#N/A</v>
      </c>
      <c r="F67" s="95" t="e">
        <f>VLOOKUP($C67,Name!$B$12:$R$67,4,FALSE)</f>
        <v>#N/A</v>
      </c>
      <c r="G67" s="79" t="s">
        <v>40</v>
      </c>
      <c r="H67" s="97" t="e">
        <f>VLOOKUP($C67,Name!$B$12:$R$67,6,FALSE)</f>
        <v>#N/A</v>
      </c>
      <c r="I67" s="95" t="e">
        <f>VLOOKUP($C67,Name!$B$12:$R$67,7,FALSE)</f>
        <v>#N/A</v>
      </c>
      <c r="J67" s="98" t="e">
        <f>VLOOKUP($C67,Name!$B$12:$R$67,8,FALSE)</f>
        <v>#N/A</v>
      </c>
      <c r="K67" s="94" t="e">
        <f>VLOOKUP($C67,Name!$B$12:$R$67,9,FALSE)</f>
        <v>#N/A</v>
      </c>
      <c r="L67" s="95" t="e">
        <f>VLOOKUP($C67,Name!$B$12:$R$67,10,FALSE)</f>
        <v>#N/A</v>
      </c>
      <c r="M67" s="99" t="e">
        <f>VLOOKUP($C67,Name!$B$12:$R$67,11,FALSE)</f>
        <v>#N/A</v>
      </c>
      <c r="N67" s="94" t="e">
        <f>VLOOKUP($C67,Name!$B$12:$R$67,12,FALSE)</f>
        <v>#N/A</v>
      </c>
      <c r="O67" s="94" t="e">
        <f>VLOOKUP($C67,Name!$B$12:$R$67,13,FALSE)</f>
        <v>#N/A</v>
      </c>
      <c r="P67" s="95" t="e">
        <f>VLOOKUP($C67,Name!$B$12:$R$67,14,FALSE)</f>
        <v>#N/A</v>
      </c>
      <c r="Q67" s="100" t="e">
        <f>VLOOKUP($C67,Name!$B$12:$R$67,15,FALSE)</f>
        <v>#N/A</v>
      </c>
      <c r="R67" s="94" t="e">
        <f>VLOOKUP($C67,Name!$B$12:$R$67,16,FALSE)</f>
        <v>#N/A</v>
      </c>
      <c r="S67" s="99" t="e">
        <f>VLOOKUP($C67,Name!$B$12:$R$67,17,FALSE)</f>
        <v>#N/A</v>
      </c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95"/>
      <c r="AE67" s="95"/>
      <c r="AF67" s="208">
        <f t="shared" si="12"/>
        <v>0</v>
      </c>
      <c r="AG67" s="196">
        <f t="shared" si="13"/>
        <v>0</v>
      </c>
      <c r="AH67" s="211"/>
      <c r="AI67" s="195"/>
      <c r="AJ67" s="195">
        <f t="shared" si="3"/>
        <v>0</v>
      </c>
      <c r="AK67" s="195">
        <f t="shared" si="11"/>
        <v>0</v>
      </c>
    </row>
    <row r="68" spans="1:37" ht="20.100000000000001" customHeight="1" x14ac:dyDescent="0.25">
      <c r="A68" s="42">
        <f>Name!$E$7</f>
        <v>0</v>
      </c>
      <c r="B68" s="23">
        <v>24</v>
      </c>
      <c r="C68" s="162"/>
      <c r="D68" s="93" t="e">
        <f>VLOOKUP($C68,Name!$B$12:$R$67,2,FALSE)</f>
        <v>#N/A</v>
      </c>
      <c r="E68" s="94" t="e">
        <f>VLOOKUP($C68,Name!$B$12:$R$67,3,FALSE)</f>
        <v>#N/A</v>
      </c>
      <c r="F68" s="95" t="e">
        <f>VLOOKUP($C68,Name!$B$12:$R$67,4,FALSE)</f>
        <v>#N/A</v>
      </c>
      <c r="G68" s="79" t="s">
        <v>40</v>
      </c>
      <c r="H68" s="97" t="e">
        <f>VLOOKUP($C68,Name!$B$12:$R$67,6,FALSE)</f>
        <v>#N/A</v>
      </c>
      <c r="I68" s="95" t="e">
        <f>VLOOKUP($C68,Name!$B$12:$R$67,7,FALSE)</f>
        <v>#N/A</v>
      </c>
      <c r="J68" s="98" t="e">
        <f>VLOOKUP($C68,Name!$B$12:$R$67,8,FALSE)</f>
        <v>#N/A</v>
      </c>
      <c r="K68" s="94" t="e">
        <f>VLOOKUP($C68,Name!$B$12:$R$67,9,FALSE)</f>
        <v>#N/A</v>
      </c>
      <c r="L68" s="95" t="e">
        <f>VLOOKUP($C68,Name!$B$12:$R$67,10,FALSE)</f>
        <v>#N/A</v>
      </c>
      <c r="M68" s="99" t="e">
        <f>VLOOKUP($C68,Name!$B$12:$R$67,11,FALSE)</f>
        <v>#N/A</v>
      </c>
      <c r="N68" s="94" t="e">
        <f>VLOOKUP($C68,Name!$B$12:$R$67,12,FALSE)</f>
        <v>#N/A</v>
      </c>
      <c r="O68" s="94" t="e">
        <f>VLOOKUP($C68,Name!$B$12:$R$67,13,FALSE)</f>
        <v>#N/A</v>
      </c>
      <c r="P68" s="95" t="e">
        <f>VLOOKUP($C68,Name!$B$12:$R$67,14,FALSE)</f>
        <v>#N/A</v>
      </c>
      <c r="Q68" s="100" t="e">
        <f>VLOOKUP($C68,Name!$B$12:$R$67,15,FALSE)</f>
        <v>#N/A</v>
      </c>
      <c r="R68" s="94" t="e">
        <f>VLOOKUP($C68,Name!$B$12:$R$67,16,FALSE)</f>
        <v>#N/A</v>
      </c>
      <c r="S68" s="99" t="e">
        <f>VLOOKUP($C68,Name!$B$12:$R$67,17,FALSE)</f>
        <v>#N/A</v>
      </c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95"/>
      <c r="AE68" s="95"/>
      <c r="AF68" s="208">
        <f t="shared" si="12"/>
        <v>0</v>
      </c>
      <c r="AG68" s="196">
        <f t="shared" si="13"/>
        <v>0</v>
      </c>
      <c r="AH68" s="211"/>
      <c r="AI68" s="195"/>
      <c r="AJ68" s="195">
        <f t="shared" si="3"/>
        <v>0</v>
      </c>
      <c r="AK68" s="195">
        <f t="shared" si="11"/>
        <v>0</v>
      </c>
    </row>
    <row r="69" spans="1:37" ht="20.100000000000001" customHeight="1" x14ac:dyDescent="0.25">
      <c r="A69" s="42">
        <f>Name!$E$7</f>
        <v>0</v>
      </c>
      <c r="B69" s="23">
        <v>25</v>
      </c>
      <c r="C69" s="162"/>
      <c r="D69" s="93" t="e">
        <f>VLOOKUP($C69,Name!$B$12:$R$67,2,FALSE)</f>
        <v>#N/A</v>
      </c>
      <c r="E69" s="94" t="e">
        <f>VLOOKUP($C69,Name!$B$12:$R$67,3,FALSE)</f>
        <v>#N/A</v>
      </c>
      <c r="F69" s="95" t="e">
        <f>VLOOKUP($C69,Name!$B$12:$R$67,4,FALSE)</f>
        <v>#N/A</v>
      </c>
      <c r="G69" s="79" t="s">
        <v>40</v>
      </c>
      <c r="H69" s="97" t="e">
        <f>VLOOKUP($C69,Name!$B$12:$R$67,6,FALSE)</f>
        <v>#N/A</v>
      </c>
      <c r="I69" s="95" t="e">
        <f>VLOOKUP($C69,Name!$B$12:$R$67,7,FALSE)</f>
        <v>#N/A</v>
      </c>
      <c r="J69" s="98" t="e">
        <f>VLOOKUP($C69,Name!$B$12:$R$67,8,FALSE)</f>
        <v>#N/A</v>
      </c>
      <c r="K69" s="94" t="e">
        <f>VLOOKUP($C69,Name!$B$12:$R$67,9,FALSE)</f>
        <v>#N/A</v>
      </c>
      <c r="L69" s="95" t="e">
        <f>VLOOKUP($C69,Name!$B$12:$R$67,10,FALSE)</f>
        <v>#N/A</v>
      </c>
      <c r="M69" s="99" t="e">
        <f>VLOOKUP($C69,Name!$B$12:$R$67,11,FALSE)</f>
        <v>#N/A</v>
      </c>
      <c r="N69" s="94" t="e">
        <f>VLOOKUP($C69,Name!$B$12:$R$67,12,FALSE)</f>
        <v>#N/A</v>
      </c>
      <c r="O69" s="94" t="e">
        <f>VLOOKUP($C69,Name!$B$12:$R$67,13,FALSE)</f>
        <v>#N/A</v>
      </c>
      <c r="P69" s="95" t="e">
        <f>VLOOKUP($C69,Name!$B$12:$R$67,14,FALSE)</f>
        <v>#N/A</v>
      </c>
      <c r="Q69" s="100" t="e">
        <f>VLOOKUP($C69,Name!$B$12:$R$67,15,FALSE)</f>
        <v>#N/A</v>
      </c>
      <c r="R69" s="94" t="e">
        <f>VLOOKUP($C69,Name!$B$12:$R$67,16,FALSE)</f>
        <v>#N/A</v>
      </c>
      <c r="S69" s="99" t="e">
        <f>VLOOKUP($C69,Name!$B$12:$R$67,17,FALSE)</f>
        <v>#N/A</v>
      </c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95"/>
      <c r="AE69" s="95"/>
      <c r="AF69" s="208">
        <f t="shared" si="12"/>
        <v>0</v>
      </c>
      <c r="AG69" s="196">
        <f t="shared" si="13"/>
        <v>0</v>
      </c>
      <c r="AH69" s="211"/>
      <c r="AI69" s="195"/>
      <c r="AJ69" s="195">
        <f t="shared" si="3"/>
        <v>0</v>
      </c>
      <c r="AK69" s="195">
        <f t="shared" si="11"/>
        <v>0</v>
      </c>
    </row>
    <row r="70" spans="1:37" ht="20.100000000000001" customHeight="1" x14ac:dyDescent="0.25">
      <c r="A70" s="42">
        <f>Name!$E$7</f>
        <v>0</v>
      </c>
      <c r="B70" s="23">
        <v>26</v>
      </c>
      <c r="C70" s="162"/>
      <c r="D70" s="93" t="e">
        <f>VLOOKUP($C70,Name!$B$12:$R$67,2,FALSE)</f>
        <v>#N/A</v>
      </c>
      <c r="E70" s="94" t="e">
        <f>VLOOKUP($C70,Name!$B$12:$R$67,3,FALSE)</f>
        <v>#N/A</v>
      </c>
      <c r="F70" s="95" t="e">
        <f>VLOOKUP($C70,Name!$B$12:$R$67,4,FALSE)</f>
        <v>#N/A</v>
      </c>
      <c r="G70" s="79" t="s">
        <v>40</v>
      </c>
      <c r="H70" s="97" t="e">
        <f>VLOOKUP($C70,Name!$B$12:$R$67,6,FALSE)</f>
        <v>#N/A</v>
      </c>
      <c r="I70" s="95" t="e">
        <f>VLOOKUP($C70,Name!$B$12:$R$67,7,FALSE)</f>
        <v>#N/A</v>
      </c>
      <c r="J70" s="98" t="e">
        <f>VLOOKUP($C70,Name!$B$12:$R$67,8,FALSE)</f>
        <v>#N/A</v>
      </c>
      <c r="K70" s="94" t="e">
        <f>VLOOKUP($C70,Name!$B$12:$R$67,9,FALSE)</f>
        <v>#N/A</v>
      </c>
      <c r="L70" s="95" t="e">
        <f>VLOOKUP($C70,Name!$B$12:$R$67,10,FALSE)</f>
        <v>#N/A</v>
      </c>
      <c r="M70" s="99" t="e">
        <f>VLOOKUP($C70,Name!$B$12:$R$67,11,FALSE)</f>
        <v>#N/A</v>
      </c>
      <c r="N70" s="94" t="e">
        <f>VLOOKUP($C70,Name!$B$12:$R$67,12,FALSE)</f>
        <v>#N/A</v>
      </c>
      <c r="O70" s="94" t="e">
        <f>VLOOKUP($C70,Name!$B$12:$R$67,13,FALSE)</f>
        <v>#N/A</v>
      </c>
      <c r="P70" s="95" t="e">
        <f>VLOOKUP($C70,Name!$B$12:$R$67,14,FALSE)</f>
        <v>#N/A</v>
      </c>
      <c r="Q70" s="100" t="e">
        <f>VLOOKUP($C70,Name!$B$12:$R$67,15,FALSE)</f>
        <v>#N/A</v>
      </c>
      <c r="R70" s="94" t="e">
        <f>VLOOKUP($C70,Name!$B$12:$R$67,16,FALSE)</f>
        <v>#N/A</v>
      </c>
      <c r="S70" s="99" t="e">
        <f>VLOOKUP($C70,Name!$B$12:$R$67,17,FALSE)</f>
        <v>#N/A</v>
      </c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95"/>
      <c r="AE70" s="95"/>
      <c r="AF70" s="208">
        <f t="shared" si="12"/>
        <v>0</v>
      </c>
      <c r="AG70" s="196">
        <f t="shared" si="13"/>
        <v>0</v>
      </c>
      <c r="AH70" s="211"/>
      <c r="AI70" s="195"/>
      <c r="AJ70" s="195">
        <f t="shared" si="3"/>
        <v>0</v>
      </c>
      <c r="AK70" s="195">
        <f t="shared" si="11"/>
        <v>0</v>
      </c>
    </row>
    <row r="71" spans="1:37" ht="20.100000000000001" customHeight="1" x14ac:dyDescent="0.25">
      <c r="A71" s="42">
        <f>Name!$E$7</f>
        <v>0</v>
      </c>
      <c r="B71" s="23">
        <v>27</v>
      </c>
      <c r="C71" s="162"/>
      <c r="D71" s="93" t="e">
        <f>VLOOKUP($C71,Name!$B$12:$R$67,2,FALSE)</f>
        <v>#N/A</v>
      </c>
      <c r="E71" s="94" t="e">
        <f>VLOOKUP($C71,Name!$B$12:$R$67,3,FALSE)</f>
        <v>#N/A</v>
      </c>
      <c r="F71" s="95" t="e">
        <f>VLOOKUP($C71,Name!$B$12:$R$67,4,FALSE)</f>
        <v>#N/A</v>
      </c>
      <c r="G71" s="79" t="s">
        <v>40</v>
      </c>
      <c r="H71" s="97" t="e">
        <f>VLOOKUP($C71,Name!$B$12:$R$67,6,FALSE)</f>
        <v>#N/A</v>
      </c>
      <c r="I71" s="95" t="e">
        <f>VLOOKUP($C71,Name!$B$12:$R$67,7,FALSE)</f>
        <v>#N/A</v>
      </c>
      <c r="J71" s="98" t="e">
        <f>VLOOKUP($C71,Name!$B$12:$R$67,8,FALSE)</f>
        <v>#N/A</v>
      </c>
      <c r="K71" s="94" t="e">
        <f>VLOOKUP($C71,Name!$B$12:$R$67,9,FALSE)</f>
        <v>#N/A</v>
      </c>
      <c r="L71" s="95" t="e">
        <f>VLOOKUP($C71,Name!$B$12:$R$67,10,FALSE)</f>
        <v>#N/A</v>
      </c>
      <c r="M71" s="99" t="e">
        <f>VLOOKUP($C71,Name!$B$12:$R$67,11,FALSE)</f>
        <v>#N/A</v>
      </c>
      <c r="N71" s="94" t="e">
        <f>VLOOKUP($C71,Name!$B$12:$R$67,12,FALSE)</f>
        <v>#N/A</v>
      </c>
      <c r="O71" s="94" t="e">
        <f>VLOOKUP($C71,Name!$B$12:$R$67,13,FALSE)</f>
        <v>#N/A</v>
      </c>
      <c r="P71" s="95" t="e">
        <f>VLOOKUP($C71,Name!$B$12:$R$67,14,FALSE)</f>
        <v>#N/A</v>
      </c>
      <c r="Q71" s="100" t="e">
        <f>VLOOKUP($C71,Name!$B$12:$R$67,15,FALSE)</f>
        <v>#N/A</v>
      </c>
      <c r="R71" s="94" t="e">
        <f>VLOOKUP($C71,Name!$B$12:$R$67,16,FALSE)</f>
        <v>#N/A</v>
      </c>
      <c r="S71" s="99" t="e">
        <f>VLOOKUP($C71,Name!$B$12:$R$67,17,FALSE)</f>
        <v>#N/A</v>
      </c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95"/>
      <c r="AE71" s="95"/>
      <c r="AF71" s="208">
        <f t="shared" si="12"/>
        <v>0</v>
      </c>
      <c r="AG71" s="196">
        <f t="shared" si="13"/>
        <v>0</v>
      </c>
      <c r="AH71" s="211"/>
      <c r="AI71" s="195"/>
      <c r="AJ71" s="195">
        <f t="shared" si="3"/>
        <v>0</v>
      </c>
      <c r="AK71" s="195">
        <f t="shared" si="11"/>
        <v>0</v>
      </c>
    </row>
    <row r="72" spans="1:37" ht="20.100000000000001" customHeight="1" x14ac:dyDescent="0.25">
      <c r="A72" s="42">
        <f>Name!$E$7</f>
        <v>0</v>
      </c>
      <c r="B72" s="23">
        <v>28</v>
      </c>
      <c r="C72" s="162"/>
      <c r="D72" s="93" t="e">
        <f>VLOOKUP($C72,Name!$B$12:$R$67,2,FALSE)</f>
        <v>#N/A</v>
      </c>
      <c r="E72" s="94" t="e">
        <f>VLOOKUP($C72,Name!$B$12:$R$67,3,FALSE)</f>
        <v>#N/A</v>
      </c>
      <c r="F72" s="95" t="e">
        <f>VLOOKUP($C72,Name!$B$12:$R$67,4,FALSE)</f>
        <v>#N/A</v>
      </c>
      <c r="G72" s="79" t="s">
        <v>40</v>
      </c>
      <c r="H72" s="97" t="e">
        <f>VLOOKUP($C72,Name!$B$12:$R$67,6,FALSE)</f>
        <v>#N/A</v>
      </c>
      <c r="I72" s="95" t="e">
        <f>VLOOKUP($C72,Name!$B$12:$R$67,7,FALSE)</f>
        <v>#N/A</v>
      </c>
      <c r="J72" s="98" t="e">
        <f>VLOOKUP($C72,Name!$B$12:$R$67,8,FALSE)</f>
        <v>#N/A</v>
      </c>
      <c r="K72" s="94" t="e">
        <f>VLOOKUP($C72,Name!$B$12:$R$67,9,FALSE)</f>
        <v>#N/A</v>
      </c>
      <c r="L72" s="95" t="e">
        <f>VLOOKUP($C72,Name!$B$12:$R$67,10,FALSE)</f>
        <v>#N/A</v>
      </c>
      <c r="M72" s="99" t="e">
        <f>VLOOKUP($C72,Name!$B$12:$R$67,11,FALSE)</f>
        <v>#N/A</v>
      </c>
      <c r="N72" s="94" t="e">
        <f>VLOOKUP($C72,Name!$B$12:$R$67,12,FALSE)</f>
        <v>#N/A</v>
      </c>
      <c r="O72" s="94" t="e">
        <f>VLOOKUP($C72,Name!$B$12:$R$67,13,FALSE)</f>
        <v>#N/A</v>
      </c>
      <c r="P72" s="95" t="e">
        <f>VLOOKUP($C72,Name!$B$12:$R$67,14,FALSE)</f>
        <v>#N/A</v>
      </c>
      <c r="Q72" s="100" t="e">
        <f>VLOOKUP($C72,Name!$B$12:$R$67,15,FALSE)</f>
        <v>#N/A</v>
      </c>
      <c r="R72" s="94" t="e">
        <f>VLOOKUP($C72,Name!$B$12:$R$67,16,FALSE)</f>
        <v>#N/A</v>
      </c>
      <c r="S72" s="99" t="e">
        <f>VLOOKUP($C72,Name!$B$12:$R$67,17,FALSE)</f>
        <v>#N/A</v>
      </c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95"/>
      <c r="AE72" s="95"/>
      <c r="AF72" s="208">
        <f t="shared" si="12"/>
        <v>0</v>
      </c>
      <c r="AG72" s="196">
        <f t="shared" si="13"/>
        <v>0</v>
      </c>
      <c r="AH72" s="211"/>
      <c r="AI72" s="195"/>
      <c r="AJ72" s="195">
        <f t="shared" si="3"/>
        <v>0</v>
      </c>
      <c r="AK72" s="195">
        <f t="shared" si="11"/>
        <v>0</v>
      </c>
    </row>
    <row r="73" spans="1:37" ht="20.100000000000001" customHeight="1" x14ac:dyDescent="0.25">
      <c r="A73" s="42">
        <f>Name!$E$7</f>
        <v>0</v>
      </c>
      <c r="B73" s="23">
        <v>29</v>
      </c>
      <c r="C73" s="162"/>
      <c r="D73" s="93" t="e">
        <f>VLOOKUP($C73,Name!$B$12:$R$67,2,FALSE)</f>
        <v>#N/A</v>
      </c>
      <c r="E73" s="94" t="e">
        <f>VLOOKUP($C73,Name!$B$12:$R$67,3,FALSE)</f>
        <v>#N/A</v>
      </c>
      <c r="F73" s="95" t="e">
        <f>VLOOKUP($C73,Name!$B$12:$R$67,4,FALSE)</f>
        <v>#N/A</v>
      </c>
      <c r="G73" s="79" t="s">
        <v>40</v>
      </c>
      <c r="H73" s="97" t="e">
        <f>VLOOKUP($C73,Name!$B$12:$R$67,6,FALSE)</f>
        <v>#N/A</v>
      </c>
      <c r="I73" s="95" t="e">
        <f>VLOOKUP($C73,Name!$B$12:$R$67,7,FALSE)</f>
        <v>#N/A</v>
      </c>
      <c r="J73" s="98" t="e">
        <f>VLOOKUP($C73,Name!$B$12:$R$67,8,FALSE)</f>
        <v>#N/A</v>
      </c>
      <c r="K73" s="94" t="e">
        <f>VLOOKUP($C73,Name!$B$12:$R$67,9,FALSE)</f>
        <v>#N/A</v>
      </c>
      <c r="L73" s="95" t="e">
        <f>VLOOKUP($C73,Name!$B$12:$R$67,10,FALSE)</f>
        <v>#N/A</v>
      </c>
      <c r="M73" s="99" t="e">
        <f>VLOOKUP($C73,Name!$B$12:$R$67,11,FALSE)</f>
        <v>#N/A</v>
      </c>
      <c r="N73" s="94" t="e">
        <f>VLOOKUP($C73,Name!$B$12:$R$67,12,FALSE)</f>
        <v>#N/A</v>
      </c>
      <c r="O73" s="94" t="e">
        <f>VLOOKUP($C73,Name!$B$12:$R$67,13,FALSE)</f>
        <v>#N/A</v>
      </c>
      <c r="P73" s="95" t="e">
        <f>VLOOKUP($C73,Name!$B$12:$R$67,14,FALSE)</f>
        <v>#N/A</v>
      </c>
      <c r="Q73" s="100" t="e">
        <f>VLOOKUP($C73,Name!$B$12:$R$67,15,FALSE)</f>
        <v>#N/A</v>
      </c>
      <c r="R73" s="94" t="e">
        <f>VLOOKUP($C73,Name!$B$12:$R$67,16,FALSE)</f>
        <v>#N/A</v>
      </c>
      <c r="S73" s="99" t="e">
        <f>VLOOKUP($C73,Name!$B$12:$R$67,17,FALSE)</f>
        <v>#N/A</v>
      </c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95"/>
      <c r="AE73" s="95"/>
      <c r="AF73" s="208">
        <f t="shared" si="12"/>
        <v>0</v>
      </c>
      <c r="AG73" s="196">
        <f t="shared" si="13"/>
        <v>0</v>
      </c>
      <c r="AH73" s="211"/>
      <c r="AI73" s="195"/>
      <c r="AJ73" s="195">
        <f t="shared" si="3"/>
        <v>0</v>
      </c>
      <c r="AK73" s="195">
        <f t="shared" si="11"/>
        <v>0</v>
      </c>
    </row>
    <row r="74" spans="1:37" ht="20.100000000000001" customHeight="1" thickBot="1" x14ac:dyDescent="0.3">
      <c r="A74" s="42">
        <f>Name!$E$7</f>
        <v>0</v>
      </c>
      <c r="B74" s="23">
        <v>30</v>
      </c>
      <c r="C74" s="163"/>
      <c r="D74" s="93" t="e">
        <f>VLOOKUP($C74,Name!$B$12:$R$67,2,FALSE)</f>
        <v>#N/A</v>
      </c>
      <c r="E74" s="94" t="e">
        <f>VLOOKUP($C74,Name!$B$12:$R$67,3,FALSE)</f>
        <v>#N/A</v>
      </c>
      <c r="F74" s="95" t="e">
        <f>VLOOKUP($C74,Name!$B$12:$R$67,4,FALSE)</f>
        <v>#N/A</v>
      </c>
      <c r="G74" s="79" t="s">
        <v>40</v>
      </c>
      <c r="H74" s="97" t="e">
        <f>VLOOKUP($C74,Name!$B$12:$R$67,6,FALSE)</f>
        <v>#N/A</v>
      </c>
      <c r="I74" s="95" t="e">
        <f>VLOOKUP($C74,Name!$B$12:$R$67,7,FALSE)</f>
        <v>#N/A</v>
      </c>
      <c r="J74" s="98" t="e">
        <f>VLOOKUP($C74,Name!$B$12:$R$67,8,FALSE)</f>
        <v>#N/A</v>
      </c>
      <c r="K74" s="94" t="e">
        <f>VLOOKUP($C74,Name!$B$12:$R$67,9,FALSE)</f>
        <v>#N/A</v>
      </c>
      <c r="L74" s="95" t="e">
        <f>VLOOKUP($C74,Name!$B$12:$R$67,10,FALSE)</f>
        <v>#N/A</v>
      </c>
      <c r="M74" s="99" t="e">
        <f>VLOOKUP($C74,Name!$B$12:$R$67,11,FALSE)</f>
        <v>#N/A</v>
      </c>
      <c r="N74" s="94" t="e">
        <f>VLOOKUP($C74,Name!$B$12:$R$67,12,FALSE)</f>
        <v>#N/A</v>
      </c>
      <c r="O74" s="94" t="e">
        <f>VLOOKUP($C74,Name!$B$12:$R$67,13,FALSE)</f>
        <v>#N/A</v>
      </c>
      <c r="P74" s="95" t="e">
        <f>VLOOKUP($C74,Name!$B$12:$R$67,14,FALSE)</f>
        <v>#N/A</v>
      </c>
      <c r="Q74" s="100" t="e">
        <f>VLOOKUP($C74,Name!$B$12:$R$67,15,FALSE)</f>
        <v>#N/A</v>
      </c>
      <c r="R74" s="94" t="e">
        <f>VLOOKUP($C74,Name!$B$12:$R$67,16,FALSE)</f>
        <v>#N/A</v>
      </c>
      <c r="S74" s="99" t="e">
        <f>VLOOKUP($C74,Name!$B$12:$R$67,17,FALSE)</f>
        <v>#N/A</v>
      </c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95"/>
      <c r="AE74" s="95"/>
      <c r="AF74" s="208">
        <f t="shared" ref="AF74" si="14">SUM(T74+V74+X74+Z74+AB74+AD74)</f>
        <v>0</v>
      </c>
      <c r="AG74" s="196">
        <f t="shared" ref="AG74" si="15">SUM(U74+W74+Y74+AA74+AC74+AE74)</f>
        <v>0</v>
      </c>
      <c r="AH74" s="211"/>
      <c r="AI74" s="195"/>
      <c r="AJ74" s="195">
        <f t="shared" si="3"/>
        <v>0</v>
      </c>
      <c r="AK74" s="195">
        <f t="shared" si="11"/>
        <v>0</v>
      </c>
    </row>
    <row r="75" spans="1:37" ht="20.100000000000001" customHeight="1" x14ac:dyDescent="0.25">
      <c r="A75" s="20"/>
      <c r="B75" s="20"/>
      <c r="C75" s="20"/>
      <c r="D75" s="19"/>
      <c r="E75" s="19"/>
      <c r="F75" s="20"/>
      <c r="G75" s="20"/>
      <c r="H75" s="20"/>
      <c r="I75" s="20"/>
      <c r="J75" s="20"/>
      <c r="K75" s="19"/>
      <c r="L75" s="20"/>
      <c r="M75" s="20"/>
      <c r="N75" s="19"/>
      <c r="O75" s="19"/>
      <c r="P75" s="20"/>
      <c r="Q75" s="21"/>
      <c r="R75" s="20"/>
      <c r="S75" s="20"/>
      <c r="T75" s="20"/>
      <c r="U75" s="20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32"/>
      <c r="AG75" s="132"/>
      <c r="AH75" s="138"/>
      <c r="AI75" s="20"/>
      <c r="AJ75" s="20"/>
      <c r="AK75" s="20"/>
    </row>
    <row r="76" spans="1:37" x14ac:dyDescent="0.25">
      <c r="D76" s="10"/>
      <c r="E76" s="10"/>
    </row>
    <row r="77" spans="1:37" x14ac:dyDescent="0.25">
      <c r="D77" s="10"/>
      <c r="E77" s="10"/>
    </row>
    <row r="78" spans="1:37" x14ac:dyDescent="0.25">
      <c r="D78" s="10"/>
      <c r="E78" s="10"/>
    </row>
    <row r="79" spans="1:37" x14ac:dyDescent="0.25">
      <c r="D79" s="10"/>
      <c r="E79" s="10"/>
    </row>
    <row r="80" spans="1:37" x14ac:dyDescent="0.25">
      <c r="D80" s="10"/>
      <c r="E80" s="10"/>
      <c r="G80" s="7" t="s">
        <v>73</v>
      </c>
    </row>
    <row r="81" spans="4:7" x14ac:dyDescent="0.25">
      <c r="D81" s="10"/>
      <c r="E81" s="10"/>
      <c r="G81" s="7" t="s">
        <v>72</v>
      </c>
    </row>
    <row r="82" spans="4:7" x14ac:dyDescent="0.25">
      <c r="D82" s="10"/>
      <c r="E82" s="10"/>
    </row>
    <row r="83" spans="4:7" x14ac:dyDescent="0.25">
      <c r="D83" s="10"/>
      <c r="E83" s="10"/>
    </row>
    <row r="84" spans="4:7" x14ac:dyDescent="0.25">
      <c r="D84" s="10"/>
      <c r="E84" s="10"/>
    </row>
    <row r="85" spans="4:7" x14ac:dyDescent="0.25">
      <c r="D85" s="10"/>
      <c r="E85" s="10"/>
    </row>
    <row r="86" spans="4:7" x14ac:dyDescent="0.25">
      <c r="D86" s="10"/>
      <c r="E86" s="10"/>
    </row>
    <row r="87" spans="4:7" x14ac:dyDescent="0.25">
      <c r="D87" s="10"/>
      <c r="E87" s="10"/>
    </row>
    <row r="88" spans="4:7" x14ac:dyDescent="0.25">
      <c r="D88" s="10"/>
      <c r="E88" s="10"/>
    </row>
    <row r="89" spans="4:7" x14ac:dyDescent="0.25">
      <c r="D89" s="10"/>
      <c r="E89" s="10"/>
    </row>
    <row r="90" spans="4:7" x14ac:dyDescent="0.25">
      <c r="D90" s="10"/>
      <c r="E90" s="10"/>
    </row>
    <row r="91" spans="4:7" x14ac:dyDescent="0.25">
      <c r="D91" s="10"/>
      <c r="E91" s="10"/>
    </row>
    <row r="92" spans="4:7" x14ac:dyDescent="0.25">
      <c r="D92" s="10"/>
      <c r="E92" s="10"/>
    </row>
    <row r="93" spans="4:7" x14ac:dyDescent="0.25">
      <c r="D93" s="10"/>
      <c r="E93" s="10"/>
    </row>
    <row r="94" spans="4:7" x14ac:dyDescent="0.25">
      <c r="D94" s="10"/>
      <c r="E94" s="10"/>
    </row>
    <row r="95" spans="4:7" x14ac:dyDescent="0.25">
      <c r="D95" s="10"/>
      <c r="E95" s="10"/>
    </row>
    <row r="96" spans="4:7" x14ac:dyDescent="0.25">
      <c r="D96" s="10"/>
      <c r="E96" s="10"/>
    </row>
    <row r="97" spans="4:5" x14ac:dyDescent="0.25">
      <c r="D97" s="10"/>
      <c r="E97" s="10"/>
    </row>
    <row r="98" spans="4:5" x14ac:dyDescent="0.25">
      <c r="D98" s="10"/>
      <c r="E98" s="10"/>
    </row>
    <row r="99" spans="4:5" x14ac:dyDescent="0.25">
      <c r="D99" s="10"/>
      <c r="E99" s="10"/>
    </row>
    <row r="100" spans="4:5" x14ac:dyDescent="0.25">
      <c r="D100" s="10"/>
      <c r="E100" s="10"/>
    </row>
    <row r="101" spans="4:5" x14ac:dyDescent="0.25">
      <c r="D101" s="10"/>
      <c r="E101" s="10"/>
    </row>
    <row r="102" spans="4:5" x14ac:dyDescent="0.25">
      <c r="D102" s="10"/>
      <c r="E102" s="10"/>
    </row>
    <row r="103" spans="4:5" x14ac:dyDescent="0.25">
      <c r="D103" s="10"/>
      <c r="E103" s="10"/>
    </row>
    <row r="104" spans="4:5" x14ac:dyDescent="0.25">
      <c r="D104" s="10"/>
      <c r="E104" s="10"/>
    </row>
    <row r="105" spans="4:5" x14ac:dyDescent="0.25">
      <c r="D105" s="10"/>
      <c r="E105" s="10"/>
    </row>
    <row r="106" spans="4:5" x14ac:dyDescent="0.25">
      <c r="D106" s="10"/>
      <c r="E106" s="10"/>
    </row>
  </sheetData>
  <sheetProtection algorithmName="SHA-512" hashValue="oQnStYpxqLzyU7bGyq0VfAziIxM0mtQKc4AIWGUuzB9eU1T+nrfK/xL60YJYDpOJBsRV4Y0FE0YhznctupJmKw==" saltValue="q2pyyDgCT36BhuZUzSAiEQ==" spinCount="100000" sheet="1" objects="1" scenarios="1"/>
  <mergeCells count="11">
    <mergeCell ref="D44:F44"/>
    <mergeCell ref="T6:AH6"/>
    <mergeCell ref="T9:AE9"/>
    <mergeCell ref="N10:Q10"/>
    <mergeCell ref="D2:F2"/>
    <mergeCell ref="D3:F3"/>
    <mergeCell ref="D4:F4"/>
    <mergeCell ref="E5:F5"/>
    <mergeCell ref="E6:F6"/>
    <mergeCell ref="T5:AH5"/>
    <mergeCell ref="E7:F7"/>
  </mergeCells>
  <dataValidations count="1">
    <dataValidation type="list" showInputMessage="1" showErrorMessage="1" sqref="G14:G43">
      <formula1>$G$80:$G$82</formula1>
    </dataValidation>
  </dataValidations>
  <printOptions gridLines="1"/>
  <pageMargins left="0.25" right="0.25" top="0.5" bottom="0.5" header="0.3" footer="0.3"/>
  <pageSetup scale="31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9.140625" style="3"/>
    <col min="2" max="2" width="12.7109375" style="3" customWidth="1"/>
    <col min="3" max="3" width="15.7109375" style="3" customWidth="1"/>
    <col min="4" max="6" width="20.7109375" style="6" customWidth="1"/>
    <col min="7" max="7" width="11" style="3" bestFit="1" customWidth="1"/>
    <col min="8" max="8" width="9.140625" style="6"/>
    <col min="9" max="9" width="13.7109375" style="4" customWidth="1"/>
    <col min="10" max="10" width="6" style="3" bestFit="1" customWidth="1"/>
    <col min="11" max="11" width="5.5703125" style="3" bestFit="1" customWidth="1"/>
    <col min="12" max="12" width="6.28515625" style="3" bestFit="1" customWidth="1"/>
    <col min="13" max="13" width="13.7109375" style="4" customWidth="1"/>
    <col min="14" max="14" width="11" style="3" bestFit="1" customWidth="1"/>
  </cols>
  <sheetData>
    <row r="1" spans="1:14" ht="20.100000000000001" customHeight="1" x14ac:dyDescent="0.25">
      <c r="A1" s="212" t="s">
        <v>98</v>
      </c>
      <c r="B1" s="212" t="s">
        <v>93</v>
      </c>
      <c r="C1" s="212" t="s">
        <v>90</v>
      </c>
      <c r="D1" s="5" t="s">
        <v>88</v>
      </c>
      <c r="E1" s="5" t="s">
        <v>89</v>
      </c>
      <c r="F1" s="5" t="s">
        <v>22</v>
      </c>
      <c r="G1" s="212" t="s">
        <v>97</v>
      </c>
      <c r="H1" s="5"/>
      <c r="I1" s="215" t="s">
        <v>91</v>
      </c>
      <c r="J1" s="212" t="s">
        <v>95</v>
      </c>
      <c r="K1" s="212" t="s">
        <v>96</v>
      </c>
      <c r="L1" s="212" t="s">
        <v>10</v>
      </c>
      <c r="M1" s="215" t="s">
        <v>92</v>
      </c>
      <c r="N1" s="212" t="s">
        <v>94</v>
      </c>
    </row>
    <row r="2" spans="1:14" ht="20.100000000000001" customHeight="1" x14ac:dyDescent="0.25">
      <c r="A2" s="212"/>
      <c r="B2" s="212"/>
      <c r="C2" s="212"/>
      <c r="D2" s="5"/>
      <c r="E2" s="5"/>
      <c r="F2" s="5"/>
      <c r="G2" s="212"/>
      <c r="H2" s="5"/>
      <c r="I2" s="215"/>
      <c r="J2" s="212"/>
      <c r="K2" s="212"/>
      <c r="L2" s="212"/>
      <c r="M2" s="215"/>
      <c r="N2" s="212"/>
    </row>
    <row r="3" spans="1:14" ht="20.100000000000001" customHeight="1" x14ac:dyDescent="0.25">
      <c r="A3" s="212">
        <v>101</v>
      </c>
      <c r="B3" s="214">
        <f>Name!$E$7</f>
        <v>0</v>
      </c>
      <c r="C3" s="169">
        <f>VLOOKUP($A3,Name!$B$12:$R$67,6,FALSE)</f>
        <v>0</v>
      </c>
      <c r="D3" s="168">
        <f>VLOOKUP($A3,Name!$B$12:$R$67,2,FALSE)</f>
        <v>0</v>
      </c>
      <c r="E3" s="168">
        <f>VLOOKUP($A3,Name!$B$12:$R$67,3,FALSE)</f>
        <v>0</v>
      </c>
      <c r="F3" s="168">
        <f>VLOOKUP($A3,Name!$B$12:$R$67,9,FALSE)</f>
        <v>0</v>
      </c>
      <c r="G3" s="169">
        <f>VLOOKUP($A3,Name!$B$12:$R$67,10,FALSE)</f>
        <v>0</v>
      </c>
      <c r="H3" s="168"/>
      <c r="I3" s="216" t="e">
        <f>VLOOKUP($A3,SmallboreRifle!$C$14:$AF$74,27,FALSE)</f>
        <v>#N/A</v>
      </c>
      <c r="J3" s="169" t="e">
        <f>VLOOKUP($A3,SmallboreRifle!$C$14:$AF$74,28,FALSE)</f>
        <v>#N/A</v>
      </c>
      <c r="K3" s="169" t="e">
        <f>VLOOKUP($A3,SmallboreRifle!$C$14:$AF$74,29,FALSE)</f>
        <v>#N/A</v>
      </c>
      <c r="L3" s="169" t="e">
        <f>VLOOKUP($A3,SmallboreRifle!$C$14:$AF$74,30,FALSE)</f>
        <v>#N/A</v>
      </c>
      <c r="M3" s="216" t="e">
        <f>VLOOKUP($A3,AirRifle!$C$14:$AK$74,34,FALSE)</f>
        <v>#N/A</v>
      </c>
      <c r="N3" s="169" t="e">
        <f>VLOOKUP($A3,AirRifle!$C$14:$AK$74,35,FALSE)</f>
        <v>#N/A</v>
      </c>
    </row>
    <row r="4" spans="1:14" ht="20.100000000000001" customHeight="1" x14ac:dyDescent="0.25">
      <c r="A4" s="212">
        <v>102</v>
      </c>
      <c r="B4" s="214">
        <f>Name!$E$7</f>
        <v>0</v>
      </c>
      <c r="C4" s="169">
        <f>VLOOKUP($A4,Name!$B$12:$R$67,6,FALSE)</f>
        <v>0</v>
      </c>
      <c r="D4" s="168">
        <f>VLOOKUP($A4,Name!$B$12:$R$67,2,FALSE)</f>
        <v>0</v>
      </c>
      <c r="E4" s="168">
        <f>VLOOKUP($A4,Name!$B$12:$R$67,3,FALSE)</f>
        <v>0</v>
      </c>
      <c r="F4" s="168">
        <f>VLOOKUP($A4,Name!$B$12:$R$67,9,FALSE)</f>
        <v>0</v>
      </c>
      <c r="G4" s="169">
        <f>VLOOKUP($A4,Name!$B$12:$R$67,10,FALSE)</f>
        <v>0</v>
      </c>
      <c r="H4" s="168"/>
      <c r="I4" s="216" t="e">
        <f>VLOOKUP($A4,SmallboreRifle!$C$14:$AF$74,27,FALSE)</f>
        <v>#N/A</v>
      </c>
      <c r="J4" s="169" t="e">
        <f>VLOOKUP($A4,SmallboreRifle!$C$14:$AF$74,28,FALSE)</f>
        <v>#N/A</v>
      </c>
      <c r="K4" s="169" t="e">
        <f>VLOOKUP($A4,SmallboreRifle!$C$14:$AF$74,29,FALSE)</f>
        <v>#N/A</v>
      </c>
      <c r="L4" s="169" t="e">
        <f>VLOOKUP($A4,SmallboreRifle!$C$14:$AF$74,30,FALSE)</f>
        <v>#N/A</v>
      </c>
      <c r="M4" s="216" t="e">
        <f>VLOOKUP($A4,AirRifle!$C$14:$AK$74,34,FALSE)</f>
        <v>#N/A</v>
      </c>
      <c r="N4" s="169" t="e">
        <f>VLOOKUP($A4,AirRifle!$C$14:$AK$74,35,FALSE)</f>
        <v>#N/A</v>
      </c>
    </row>
    <row r="5" spans="1:14" ht="20.100000000000001" customHeight="1" x14ac:dyDescent="0.25">
      <c r="A5" s="212">
        <v>103</v>
      </c>
      <c r="B5" s="214">
        <f>Name!$E$7</f>
        <v>0</v>
      </c>
      <c r="C5" s="169">
        <f>VLOOKUP($A5,Name!$B$12:$R$67,6,FALSE)</f>
        <v>0</v>
      </c>
      <c r="D5" s="168">
        <f>VLOOKUP($A5,Name!$B$12:$R$67,2,FALSE)</f>
        <v>0</v>
      </c>
      <c r="E5" s="168">
        <f>VLOOKUP($A5,Name!$B$12:$R$67,3,FALSE)</f>
        <v>0</v>
      </c>
      <c r="F5" s="168">
        <f>VLOOKUP($A5,Name!$B$12:$R$67,9,FALSE)</f>
        <v>0</v>
      </c>
      <c r="G5" s="169">
        <f>VLOOKUP($A5,Name!$B$12:$R$67,10,FALSE)</f>
        <v>0</v>
      </c>
      <c r="H5" s="168"/>
      <c r="I5" s="216" t="e">
        <f>VLOOKUP($A5,SmallboreRifle!$C$14:$AF$74,27,FALSE)</f>
        <v>#N/A</v>
      </c>
      <c r="J5" s="169" t="e">
        <f>VLOOKUP($A5,SmallboreRifle!$C$14:$AF$74,28,FALSE)</f>
        <v>#N/A</v>
      </c>
      <c r="K5" s="169" t="e">
        <f>VLOOKUP($A5,SmallboreRifle!$C$14:$AF$74,29,FALSE)</f>
        <v>#N/A</v>
      </c>
      <c r="L5" s="169" t="e">
        <f>VLOOKUP($A5,SmallboreRifle!$C$14:$AF$74,30,FALSE)</f>
        <v>#N/A</v>
      </c>
      <c r="M5" s="216" t="e">
        <f>VLOOKUP($A5,AirRifle!$C$14:$AK$74,34,FALSE)</f>
        <v>#N/A</v>
      </c>
      <c r="N5" s="169" t="e">
        <f>VLOOKUP($A5,AirRifle!$C$14:$AK$74,35,FALSE)</f>
        <v>#N/A</v>
      </c>
    </row>
    <row r="6" spans="1:14" ht="20.100000000000001" customHeight="1" x14ac:dyDescent="0.25">
      <c r="A6" s="212">
        <v>104</v>
      </c>
      <c r="B6" s="214">
        <f>Name!$E$7</f>
        <v>0</v>
      </c>
      <c r="C6" s="169">
        <f>VLOOKUP($A6,Name!$B$12:$R$67,6,FALSE)</f>
        <v>0</v>
      </c>
      <c r="D6" s="168">
        <f>VLOOKUP($A6,Name!$B$12:$R$67,2,FALSE)</f>
        <v>0</v>
      </c>
      <c r="E6" s="168">
        <f>VLOOKUP($A6,Name!$B$12:$R$67,3,FALSE)</f>
        <v>0</v>
      </c>
      <c r="F6" s="168">
        <f>VLOOKUP($A6,Name!$B$12:$R$67,9,FALSE)</f>
        <v>0</v>
      </c>
      <c r="G6" s="169">
        <f>VLOOKUP($A6,Name!$B$12:$R$67,10,FALSE)</f>
        <v>0</v>
      </c>
      <c r="H6" s="168"/>
      <c r="I6" s="216" t="e">
        <f>VLOOKUP($A6,SmallboreRifle!$C$14:$AF$74,27,FALSE)</f>
        <v>#N/A</v>
      </c>
      <c r="J6" s="169" t="e">
        <f>VLOOKUP($A6,SmallboreRifle!$C$14:$AF$74,28,FALSE)</f>
        <v>#N/A</v>
      </c>
      <c r="K6" s="169" t="e">
        <f>VLOOKUP($A6,SmallboreRifle!$C$14:$AF$74,29,FALSE)</f>
        <v>#N/A</v>
      </c>
      <c r="L6" s="169" t="e">
        <f>VLOOKUP($A6,SmallboreRifle!$C$14:$AF$74,30,FALSE)</f>
        <v>#N/A</v>
      </c>
      <c r="M6" s="216" t="e">
        <f>VLOOKUP($A6,AirRifle!$C$14:$AK$74,34,FALSE)</f>
        <v>#N/A</v>
      </c>
      <c r="N6" s="169" t="e">
        <f>VLOOKUP($A6,AirRifle!$C$14:$AK$74,35,FALSE)</f>
        <v>#N/A</v>
      </c>
    </row>
    <row r="7" spans="1:14" ht="20.100000000000001" customHeight="1" x14ac:dyDescent="0.25">
      <c r="A7" s="212">
        <v>105</v>
      </c>
      <c r="B7" s="214">
        <f>Name!$E$7</f>
        <v>0</v>
      </c>
      <c r="C7" s="169">
        <f>VLOOKUP($A7,Name!$B$12:$R$67,6,FALSE)</f>
        <v>0</v>
      </c>
      <c r="D7" s="168">
        <f>VLOOKUP($A7,Name!$B$12:$R$67,2,FALSE)</f>
        <v>0</v>
      </c>
      <c r="E7" s="168">
        <f>VLOOKUP($A7,Name!$B$12:$R$67,3,FALSE)</f>
        <v>0</v>
      </c>
      <c r="F7" s="168">
        <f>VLOOKUP($A7,Name!$B$12:$R$67,9,FALSE)</f>
        <v>0</v>
      </c>
      <c r="G7" s="169">
        <f>VLOOKUP($A7,Name!$B$12:$R$67,10,FALSE)</f>
        <v>0</v>
      </c>
      <c r="H7" s="168"/>
      <c r="I7" s="216" t="e">
        <f>VLOOKUP($A7,SmallboreRifle!$C$14:$AF$74,27,FALSE)</f>
        <v>#N/A</v>
      </c>
      <c r="J7" s="169" t="e">
        <f>VLOOKUP($A7,SmallboreRifle!$C$14:$AF$74,28,FALSE)</f>
        <v>#N/A</v>
      </c>
      <c r="K7" s="169" t="e">
        <f>VLOOKUP($A7,SmallboreRifle!$C$14:$AF$74,29,FALSE)</f>
        <v>#N/A</v>
      </c>
      <c r="L7" s="169" t="e">
        <f>VLOOKUP($A7,SmallboreRifle!$C$14:$AF$74,30,FALSE)</f>
        <v>#N/A</v>
      </c>
      <c r="M7" s="216" t="e">
        <f>VLOOKUP($A7,AirRifle!$C$14:$AK$74,34,FALSE)</f>
        <v>#N/A</v>
      </c>
      <c r="N7" s="169" t="e">
        <f>VLOOKUP($A7,AirRifle!$C$14:$AK$74,35,FALSE)</f>
        <v>#N/A</v>
      </c>
    </row>
    <row r="8" spans="1:14" ht="20.100000000000001" customHeight="1" x14ac:dyDescent="0.25">
      <c r="A8" s="212">
        <v>106</v>
      </c>
      <c r="B8" s="214">
        <f>Name!$E$7</f>
        <v>0</v>
      </c>
      <c r="C8" s="169">
        <f>VLOOKUP($A8,Name!$B$12:$R$67,6,FALSE)</f>
        <v>0</v>
      </c>
      <c r="D8" s="168">
        <f>VLOOKUP($A8,Name!$B$12:$R$67,2,FALSE)</f>
        <v>0</v>
      </c>
      <c r="E8" s="168">
        <f>VLOOKUP($A8,Name!$B$12:$R$67,3,FALSE)</f>
        <v>0</v>
      </c>
      <c r="F8" s="168">
        <f>VLOOKUP($A8,Name!$B$12:$R$67,9,FALSE)</f>
        <v>0</v>
      </c>
      <c r="G8" s="169">
        <f>VLOOKUP($A8,Name!$B$12:$R$67,10,FALSE)</f>
        <v>0</v>
      </c>
      <c r="H8" s="168"/>
      <c r="I8" s="216" t="e">
        <f>VLOOKUP($A8,SmallboreRifle!$C$14:$AF$74,27,FALSE)</f>
        <v>#N/A</v>
      </c>
      <c r="J8" s="169" t="e">
        <f>VLOOKUP($A8,SmallboreRifle!$C$14:$AF$74,28,FALSE)</f>
        <v>#N/A</v>
      </c>
      <c r="K8" s="169" t="e">
        <f>VLOOKUP($A8,SmallboreRifle!$C$14:$AF$74,29,FALSE)</f>
        <v>#N/A</v>
      </c>
      <c r="L8" s="169" t="e">
        <f>VLOOKUP($A8,SmallboreRifle!$C$14:$AF$74,30,FALSE)</f>
        <v>#N/A</v>
      </c>
      <c r="M8" s="216" t="e">
        <f>VLOOKUP($A8,AirRifle!$C$14:$AK$74,34,FALSE)</f>
        <v>#N/A</v>
      </c>
      <c r="N8" s="169" t="e">
        <f>VLOOKUP($A8,AirRifle!$C$14:$AK$74,35,FALSE)</f>
        <v>#N/A</v>
      </c>
    </row>
    <row r="9" spans="1:14" ht="20.100000000000001" customHeight="1" x14ac:dyDescent="0.25">
      <c r="A9" s="212">
        <v>107</v>
      </c>
      <c r="B9" s="214">
        <f>Name!$E$7</f>
        <v>0</v>
      </c>
      <c r="C9" s="169">
        <f>VLOOKUP($A9,Name!$B$12:$R$67,6,FALSE)</f>
        <v>0</v>
      </c>
      <c r="D9" s="168">
        <f>VLOOKUP($A9,Name!$B$12:$R$67,2,FALSE)</f>
        <v>0</v>
      </c>
      <c r="E9" s="168">
        <f>VLOOKUP($A9,Name!$B$12:$R$67,3,FALSE)</f>
        <v>0</v>
      </c>
      <c r="F9" s="168">
        <f>VLOOKUP($A9,Name!$B$12:$R$67,9,FALSE)</f>
        <v>0</v>
      </c>
      <c r="G9" s="169">
        <f>VLOOKUP($A9,Name!$B$12:$R$67,10,FALSE)</f>
        <v>0</v>
      </c>
      <c r="H9" s="168"/>
      <c r="I9" s="216" t="e">
        <f>VLOOKUP($A9,SmallboreRifle!$C$14:$AF$74,27,FALSE)</f>
        <v>#N/A</v>
      </c>
      <c r="J9" s="169" t="e">
        <f>VLOOKUP($A9,SmallboreRifle!$C$14:$AF$74,28,FALSE)</f>
        <v>#N/A</v>
      </c>
      <c r="K9" s="169" t="e">
        <f>VLOOKUP($A9,SmallboreRifle!$C$14:$AF$74,29,FALSE)</f>
        <v>#N/A</v>
      </c>
      <c r="L9" s="169" t="e">
        <f>VLOOKUP($A9,SmallboreRifle!$C$14:$AF$74,30,FALSE)</f>
        <v>#N/A</v>
      </c>
      <c r="M9" s="216" t="e">
        <f>VLOOKUP($A9,AirRifle!$C$14:$AK$74,34,FALSE)</f>
        <v>#N/A</v>
      </c>
      <c r="N9" s="169" t="e">
        <f>VLOOKUP($A9,AirRifle!$C$14:$AK$74,35,FALSE)</f>
        <v>#N/A</v>
      </c>
    </row>
    <row r="10" spans="1:14" ht="20.100000000000001" customHeight="1" x14ac:dyDescent="0.25">
      <c r="A10" s="212">
        <v>108</v>
      </c>
      <c r="B10" s="214">
        <f>Name!$E$7</f>
        <v>0</v>
      </c>
      <c r="C10" s="169">
        <f>VLOOKUP($A10,Name!$B$12:$R$67,6,FALSE)</f>
        <v>0</v>
      </c>
      <c r="D10" s="168">
        <f>VLOOKUP($A10,Name!$B$12:$R$67,2,FALSE)</f>
        <v>0</v>
      </c>
      <c r="E10" s="168">
        <f>VLOOKUP($A10,Name!$B$12:$R$67,3,FALSE)</f>
        <v>0</v>
      </c>
      <c r="F10" s="168">
        <f>VLOOKUP($A10,Name!$B$12:$R$67,9,FALSE)</f>
        <v>0</v>
      </c>
      <c r="G10" s="169">
        <f>VLOOKUP($A10,Name!$B$12:$R$67,10,FALSE)</f>
        <v>0</v>
      </c>
      <c r="H10" s="168"/>
      <c r="I10" s="216" t="e">
        <f>VLOOKUP($A10,SmallboreRifle!$C$14:$AF$74,27,FALSE)</f>
        <v>#N/A</v>
      </c>
      <c r="J10" s="169" t="e">
        <f>VLOOKUP($A10,SmallboreRifle!$C$14:$AF$74,28,FALSE)</f>
        <v>#N/A</v>
      </c>
      <c r="K10" s="169" t="e">
        <f>VLOOKUP($A10,SmallboreRifle!$C$14:$AF$74,29,FALSE)</f>
        <v>#N/A</v>
      </c>
      <c r="L10" s="169" t="e">
        <f>VLOOKUP($A10,SmallboreRifle!$C$14:$AF$74,30,FALSE)</f>
        <v>#N/A</v>
      </c>
      <c r="M10" s="216" t="e">
        <f>VLOOKUP($A10,AirRifle!$C$14:$AK$74,34,FALSE)</f>
        <v>#N/A</v>
      </c>
      <c r="N10" s="169" t="e">
        <f>VLOOKUP($A10,AirRifle!$C$14:$AK$74,35,FALSE)</f>
        <v>#N/A</v>
      </c>
    </row>
    <row r="11" spans="1:14" ht="20.100000000000001" customHeight="1" x14ac:dyDescent="0.25">
      <c r="A11" s="212">
        <v>109</v>
      </c>
      <c r="B11" s="214">
        <f>Name!$E$7</f>
        <v>0</v>
      </c>
      <c r="C11" s="169">
        <f>VLOOKUP($A11,Name!$B$12:$R$67,6,FALSE)</f>
        <v>0</v>
      </c>
      <c r="D11" s="168">
        <f>VLOOKUP($A11,Name!$B$12:$R$67,2,FALSE)</f>
        <v>0</v>
      </c>
      <c r="E11" s="168">
        <f>VLOOKUP($A11,Name!$B$12:$R$67,3,FALSE)</f>
        <v>0</v>
      </c>
      <c r="F11" s="168">
        <f>VLOOKUP($A11,Name!$B$12:$R$67,9,FALSE)</f>
        <v>0</v>
      </c>
      <c r="G11" s="169">
        <f>VLOOKUP($A11,Name!$B$12:$R$67,10,FALSE)</f>
        <v>0</v>
      </c>
      <c r="H11" s="168"/>
      <c r="I11" s="216" t="e">
        <f>VLOOKUP($A11,SmallboreRifle!$C$14:$AF$74,27,FALSE)</f>
        <v>#N/A</v>
      </c>
      <c r="J11" s="169" t="e">
        <f>VLOOKUP($A11,SmallboreRifle!$C$14:$AF$74,28,FALSE)</f>
        <v>#N/A</v>
      </c>
      <c r="K11" s="169" t="e">
        <f>VLOOKUP($A11,SmallboreRifle!$C$14:$AF$74,29,FALSE)</f>
        <v>#N/A</v>
      </c>
      <c r="L11" s="169" t="e">
        <f>VLOOKUP($A11,SmallboreRifle!$C$14:$AF$74,30,FALSE)</f>
        <v>#N/A</v>
      </c>
      <c r="M11" s="216" t="e">
        <f>VLOOKUP($A11,AirRifle!$C$14:$AK$74,34,FALSE)</f>
        <v>#N/A</v>
      </c>
      <c r="N11" s="169" t="e">
        <f>VLOOKUP($A11,AirRifle!$C$14:$AK$74,35,FALSE)</f>
        <v>#N/A</v>
      </c>
    </row>
    <row r="12" spans="1:14" ht="20.100000000000001" customHeight="1" x14ac:dyDescent="0.25">
      <c r="A12" s="212">
        <v>110</v>
      </c>
      <c r="B12" s="214">
        <f>Name!$E$7</f>
        <v>0</v>
      </c>
      <c r="C12" s="169">
        <f>VLOOKUP($A12,Name!$B$12:$R$67,6,FALSE)</f>
        <v>0</v>
      </c>
      <c r="D12" s="168">
        <f>VLOOKUP($A12,Name!$B$12:$R$67,2,FALSE)</f>
        <v>0</v>
      </c>
      <c r="E12" s="168">
        <f>VLOOKUP($A12,Name!$B$12:$R$67,3,FALSE)</f>
        <v>0</v>
      </c>
      <c r="F12" s="168">
        <f>VLOOKUP($A12,Name!$B$12:$R$67,9,FALSE)</f>
        <v>0</v>
      </c>
      <c r="G12" s="169">
        <f>VLOOKUP($A12,Name!$B$12:$R$67,10,FALSE)</f>
        <v>0</v>
      </c>
      <c r="H12" s="168"/>
      <c r="I12" s="216" t="e">
        <f>VLOOKUP($A12,SmallboreRifle!$C$14:$AF$74,27,FALSE)</f>
        <v>#N/A</v>
      </c>
      <c r="J12" s="169" t="e">
        <f>VLOOKUP($A12,SmallboreRifle!$C$14:$AF$74,28,FALSE)</f>
        <v>#N/A</v>
      </c>
      <c r="K12" s="169" t="e">
        <f>VLOOKUP($A12,SmallboreRifle!$C$14:$AF$74,29,FALSE)</f>
        <v>#N/A</v>
      </c>
      <c r="L12" s="169" t="e">
        <f>VLOOKUP($A12,SmallboreRifle!$C$14:$AF$74,30,FALSE)</f>
        <v>#N/A</v>
      </c>
      <c r="M12" s="216" t="e">
        <f>VLOOKUP($A12,AirRifle!$C$14:$AK$74,34,FALSE)</f>
        <v>#N/A</v>
      </c>
      <c r="N12" s="169" t="e">
        <f>VLOOKUP($A12,AirRifle!$C$14:$AK$74,35,FALSE)</f>
        <v>#N/A</v>
      </c>
    </row>
    <row r="13" spans="1:14" ht="20.100000000000001" customHeight="1" x14ac:dyDescent="0.25">
      <c r="A13" s="212">
        <v>111</v>
      </c>
      <c r="B13" s="214">
        <f>Name!$E$7</f>
        <v>0</v>
      </c>
      <c r="C13" s="169">
        <f>VLOOKUP($A13,Name!$B$12:$R$67,6,FALSE)</f>
        <v>0</v>
      </c>
      <c r="D13" s="168">
        <f>VLOOKUP($A13,Name!$B$12:$R$67,2,FALSE)</f>
        <v>0</v>
      </c>
      <c r="E13" s="168">
        <f>VLOOKUP($A13,Name!$B$12:$R$67,3,FALSE)</f>
        <v>0</v>
      </c>
      <c r="F13" s="168">
        <f>VLOOKUP($A13,Name!$B$12:$R$67,9,FALSE)</f>
        <v>0</v>
      </c>
      <c r="G13" s="169">
        <f>VLOOKUP($A13,Name!$B$12:$R$67,10,FALSE)</f>
        <v>0</v>
      </c>
      <c r="H13" s="168"/>
      <c r="I13" s="216" t="e">
        <f>VLOOKUP($A13,SmallboreRifle!$C$14:$AF$74,27,FALSE)</f>
        <v>#N/A</v>
      </c>
      <c r="J13" s="169" t="e">
        <f>VLOOKUP($A13,SmallboreRifle!$C$14:$AF$74,28,FALSE)</f>
        <v>#N/A</v>
      </c>
      <c r="K13" s="169" t="e">
        <f>VLOOKUP($A13,SmallboreRifle!$C$14:$AF$74,29,FALSE)</f>
        <v>#N/A</v>
      </c>
      <c r="L13" s="169" t="e">
        <f>VLOOKUP($A13,SmallboreRifle!$C$14:$AF$74,30,FALSE)</f>
        <v>#N/A</v>
      </c>
      <c r="M13" s="216" t="e">
        <f>VLOOKUP($A13,AirRifle!$C$14:$AK$74,34,FALSE)</f>
        <v>#N/A</v>
      </c>
      <c r="N13" s="169" t="e">
        <f>VLOOKUP($A13,AirRifle!$C$14:$AK$74,35,FALSE)</f>
        <v>#N/A</v>
      </c>
    </row>
    <row r="14" spans="1:14" ht="20.100000000000001" customHeight="1" x14ac:dyDescent="0.25">
      <c r="A14" s="212">
        <v>112</v>
      </c>
      <c r="B14" s="214">
        <f>Name!$E$7</f>
        <v>0</v>
      </c>
      <c r="C14" s="169">
        <f>VLOOKUP($A14,Name!$B$12:$R$67,6,FALSE)</f>
        <v>0</v>
      </c>
      <c r="D14" s="168">
        <f>VLOOKUP($A14,Name!$B$12:$R$67,2,FALSE)</f>
        <v>0</v>
      </c>
      <c r="E14" s="168">
        <f>VLOOKUP($A14,Name!$B$12:$R$67,3,FALSE)</f>
        <v>0</v>
      </c>
      <c r="F14" s="168">
        <f>VLOOKUP($A14,Name!$B$12:$R$67,9,FALSE)</f>
        <v>0</v>
      </c>
      <c r="G14" s="169">
        <f>VLOOKUP($A14,Name!$B$12:$R$67,10,FALSE)</f>
        <v>0</v>
      </c>
      <c r="H14" s="168"/>
      <c r="I14" s="216" t="e">
        <f>VLOOKUP($A14,SmallboreRifle!$C$14:$AF$74,27,FALSE)</f>
        <v>#N/A</v>
      </c>
      <c r="J14" s="169" t="e">
        <f>VLOOKUP($A14,SmallboreRifle!$C$14:$AF$74,28,FALSE)</f>
        <v>#N/A</v>
      </c>
      <c r="K14" s="169" t="e">
        <f>VLOOKUP($A14,SmallboreRifle!$C$14:$AF$74,29,FALSE)</f>
        <v>#N/A</v>
      </c>
      <c r="L14" s="169" t="e">
        <f>VLOOKUP($A14,SmallboreRifle!$C$14:$AF$74,30,FALSE)</f>
        <v>#N/A</v>
      </c>
      <c r="M14" s="216" t="e">
        <f>VLOOKUP($A14,AirRifle!$C$14:$AK$74,34,FALSE)</f>
        <v>#N/A</v>
      </c>
      <c r="N14" s="169" t="e">
        <f>VLOOKUP($A14,AirRifle!$C$14:$AK$74,35,FALSE)</f>
        <v>#N/A</v>
      </c>
    </row>
    <row r="15" spans="1:14" ht="20.100000000000001" customHeight="1" x14ac:dyDescent="0.25">
      <c r="A15" s="212">
        <v>113</v>
      </c>
      <c r="B15" s="214">
        <f>Name!$E$7</f>
        <v>0</v>
      </c>
      <c r="C15" s="169">
        <f>VLOOKUP($A15,Name!$B$12:$R$67,6,FALSE)</f>
        <v>0</v>
      </c>
      <c r="D15" s="168">
        <f>VLOOKUP($A15,Name!$B$12:$R$67,2,FALSE)</f>
        <v>0</v>
      </c>
      <c r="E15" s="168">
        <f>VLOOKUP($A15,Name!$B$12:$R$67,3,FALSE)</f>
        <v>0</v>
      </c>
      <c r="F15" s="168">
        <f>VLOOKUP($A15,Name!$B$12:$R$67,9,FALSE)</f>
        <v>0</v>
      </c>
      <c r="G15" s="169">
        <f>VLOOKUP($A15,Name!$B$12:$R$67,10,FALSE)</f>
        <v>0</v>
      </c>
      <c r="H15" s="168"/>
      <c r="I15" s="216" t="e">
        <f>VLOOKUP($A15,SmallboreRifle!$C$14:$AF$74,27,FALSE)</f>
        <v>#N/A</v>
      </c>
      <c r="J15" s="169" t="e">
        <f>VLOOKUP($A15,SmallboreRifle!$C$14:$AF$74,28,FALSE)</f>
        <v>#N/A</v>
      </c>
      <c r="K15" s="169" t="e">
        <f>VLOOKUP($A15,SmallboreRifle!$C$14:$AF$74,29,FALSE)</f>
        <v>#N/A</v>
      </c>
      <c r="L15" s="169" t="e">
        <f>VLOOKUP($A15,SmallboreRifle!$C$14:$AF$74,30,FALSE)</f>
        <v>#N/A</v>
      </c>
      <c r="M15" s="216" t="e">
        <f>VLOOKUP($A15,AirRifle!$C$14:$AK$74,34,FALSE)</f>
        <v>#N/A</v>
      </c>
      <c r="N15" s="169" t="e">
        <f>VLOOKUP($A15,AirRifle!$C$14:$AK$74,35,FALSE)</f>
        <v>#N/A</v>
      </c>
    </row>
    <row r="16" spans="1:14" ht="20.100000000000001" customHeight="1" x14ac:dyDescent="0.25">
      <c r="A16" s="212">
        <v>114</v>
      </c>
      <c r="B16" s="214">
        <f>Name!$E$7</f>
        <v>0</v>
      </c>
      <c r="C16" s="169">
        <f>VLOOKUP($A16,Name!$B$12:$R$67,6,FALSE)</f>
        <v>0</v>
      </c>
      <c r="D16" s="168">
        <f>VLOOKUP($A16,Name!$B$12:$R$67,2,FALSE)</f>
        <v>0</v>
      </c>
      <c r="E16" s="168">
        <f>VLOOKUP($A16,Name!$B$12:$R$67,3,FALSE)</f>
        <v>0</v>
      </c>
      <c r="F16" s="168">
        <f>VLOOKUP($A16,Name!$B$12:$R$67,9,FALSE)</f>
        <v>0</v>
      </c>
      <c r="G16" s="169">
        <f>VLOOKUP($A16,Name!$B$12:$R$67,10,FALSE)</f>
        <v>0</v>
      </c>
      <c r="H16" s="168"/>
      <c r="I16" s="216" t="e">
        <f>VLOOKUP($A16,SmallboreRifle!$C$14:$AF$74,27,FALSE)</f>
        <v>#N/A</v>
      </c>
      <c r="J16" s="169" t="e">
        <f>VLOOKUP($A16,SmallboreRifle!$C$14:$AF$74,28,FALSE)</f>
        <v>#N/A</v>
      </c>
      <c r="K16" s="169" t="e">
        <f>VLOOKUP($A16,SmallboreRifle!$C$14:$AF$74,29,FALSE)</f>
        <v>#N/A</v>
      </c>
      <c r="L16" s="169" t="e">
        <f>VLOOKUP($A16,SmallboreRifle!$C$14:$AF$74,30,FALSE)</f>
        <v>#N/A</v>
      </c>
      <c r="M16" s="216" t="e">
        <f>VLOOKUP($A16,AirRifle!$C$14:$AK$74,34,FALSE)</f>
        <v>#N/A</v>
      </c>
      <c r="N16" s="169" t="e">
        <f>VLOOKUP($A16,AirRifle!$C$14:$AK$74,35,FALSE)</f>
        <v>#N/A</v>
      </c>
    </row>
    <row r="17" spans="1:14" ht="20.100000000000001" customHeight="1" x14ac:dyDescent="0.25">
      <c r="A17" s="212">
        <v>115</v>
      </c>
      <c r="B17" s="214">
        <f>Name!$E$7</f>
        <v>0</v>
      </c>
      <c r="C17" s="169">
        <f>VLOOKUP($A17,Name!$B$12:$R$67,6,FALSE)</f>
        <v>0</v>
      </c>
      <c r="D17" s="168">
        <f>VLOOKUP($A17,Name!$B$12:$R$67,2,FALSE)</f>
        <v>0</v>
      </c>
      <c r="E17" s="168">
        <f>VLOOKUP($A17,Name!$B$12:$R$67,3,FALSE)</f>
        <v>0</v>
      </c>
      <c r="F17" s="168">
        <f>VLOOKUP($A17,Name!$B$12:$R$67,9,FALSE)</f>
        <v>0</v>
      </c>
      <c r="G17" s="169">
        <f>VLOOKUP($A17,Name!$B$12:$R$67,10,FALSE)</f>
        <v>0</v>
      </c>
      <c r="H17" s="168"/>
      <c r="I17" s="216" t="e">
        <f>VLOOKUP($A17,SmallboreRifle!$C$14:$AF$74,27,FALSE)</f>
        <v>#N/A</v>
      </c>
      <c r="J17" s="169" t="e">
        <f>VLOOKUP($A17,SmallboreRifle!$C$14:$AF$74,28,FALSE)</f>
        <v>#N/A</v>
      </c>
      <c r="K17" s="169" t="e">
        <f>VLOOKUP($A17,SmallboreRifle!$C$14:$AF$74,29,FALSE)</f>
        <v>#N/A</v>
      </c>
      <c r="L17" s="169" t="e">
        <f>VLOOKUP($A17,SmallboreRifle!$C$14:$AF$74,30,FALSE)</f>
        <v>#N/A</v>
      </c>
      <c r="M17" s="216" t="e">
        <f>VLOOKUP($A17,AirRifle!$C$14:$AK$74,34,FALSE)</f>
        <v>#N/A</v>
      </c>
      <c r="N17" s="169" t="e">
        <f>VLOOKUP($A17,AirRifle!$C$14:$AK$74,35,FALSE)</f>
        <v>#N/A</v>
      </c>
    </row>
    <row r="18" spans="1:14" ht="20.100000000000001" customHeight="1" x14ac:dyDescent="0.25">
      <c r="A18" s="212">
        <v>116</v>
      </c>
      <c r="B18" s="214">
        <f>Name!$E$7</f>
        <v>0</v>
      </c>
      <c r="C18" s="169">
        <f>VLOOKUP($A18,Name!$B$12:$R$67,6,FALSE)</f>
        <v>0</v>
      </c>
      <c r="D18" s="168">
        <f>VLOOKUP($A18,Name!$B$12:$R$67,2,FALSE)</f>
        <v>0</v>
      </c>
      <c r="E18" s="168">
        <f>VLOOKUP($A18,Name!$B$12:$R$67,3,FALSE)</f>
        <v>0</v>
      </c>
      <c r="F18" s="168">
        <f>VLOOKUP($A18,Name!$B$12:$R$67,9,FALSE)</f>
        <v>0</v>
      </c>
      <c r="G18" s="169">
        <f>VLOOKUP($A18,Name!$B$12:$R$67,10,FALSE)</f>
        <v>0</v>
      </c>
      <c r="H18" s="168"/>
      <c r="I18" s="216" t="e">
        <f>VLOOKUP($A18,SmallboreRifle!$C$14:$AF$74,27,FALSE)</f>
        <v>#N/A</v>
      </c>
      <c r="J18" s="169" t="e">
        <f>VLOOKUP($A18,SmallboreRifle!$C$14:$AF$74,28,FALSE)</f>
        <v>#N/A</v>
      </c>
      <c r="K18" s="169" t="e">
        <f>VLOOKUP($A18,SmallboreRifle!$C$14:$AF$74,29,FALSE)</f>
        <v>#N/A</v>
      </c>
      <c r="L18" s="169" t="e">
        <f>VLOOKUP($A18,SmallboreRifle!$C$14:$AF$74,30,FALSE)</f>
        <v>#N/A</v>
      </c>
      <c r="M18" s="216" t="e">
        <f>VLOOKUP($A18,AirRifle!$C$14:$AK$74,34,FALSE)</f>
        <v>#N/A</v>
      </c>
      <c r="N18" s="169" t="e">
        <f>VLOOKUP($A18,AirRifle!$C$14:$AK$74,35,FALSE)</f>
        <v>#N/A</v>
      </c>
    </row>
    <row r="19" spans="1:14" ht="20.100000000000001" customHeight="1" x14ac:dyDescent="0.25">
      <c r="A19" s="212">
        <v>117</v>
      </c>
      <c r="B19" s="214">
        <f>Name!$E$7</f>
        <v>0</v>
      </c>
      <c r="C19" s="169">
        <f>VLOOKUP($A19,Name!$B$12:$R$67,6,FALSE)</f>
        <v>0</v>
      </c>
      <c r="D19" s="168">
        <f>VLOOKUP($A19,Name!$B$12:$R$67,2,FALSE)</f>
        <v>0</v>
      </c>
      <c r="E19" s="168">
        <f>VLOOKUP($A19,Name!$B$12:$R$67,3,FALSE)</f>
        <v>0</v>
      </c>
      <c r="F19" s="168">
        <f>VLOOKUP($A19,Name!$B$12:$R$67,9,FALSE)</f>
        <v>0</v>
      </c>
      <c r="G19" s="169">
        <f>VLOOKUP($A19,Name!$B$12:$R$67,10,FALSE)</f>
        <v>0</v>
      </c>
      <c r="H19" s="168"/>
      <c r="I19" s="216" t="e">
        <f>VLOOKUP($A19,SmallboreRifle!$C$14:$AF$74,27,FALSE)</f>
        <v>#N/A</v>
      </c>
      <c r="J19" s="169" t="e">
        <f>VLOOKUP($A19,SmallboreRifle!$C$14:$AF$74,28,FALSE)</f>
        <v>#N/A</v>
      </c>
      <c r="K19" s="169" t="e">
        <f>VLOOKUP($A19,SmallboreRifle!$C$14:$AF$74,29,FALSE)</f>
        <v>#N/A</v>
      </c>
      <c r="L19" s="169" t="e">
        <f>VLOOKUP($A19,SmallboreRifle!$C$14:$AF$74,30,FALSE)</f>
        <v>#N/A</v>
      </c>
      <c r="M19" s="216" t="e">
        <f>VLOOKUP($A19,AirRifle!$C$14:$AK$74,34,FALSE)</f>
        <v>#N/A</v>
      </c>
      <c r="N19" s="169" t="e">
        <f>VLOOKUP($A19,AirRifle!$C$14:$AK$74,35,FALSE)</f>
        <v>#N/A</v>
      </c>
    </row>
    <row r="20" spans="1:14" ht="20.100000000000001" customHeight="1" x14ac:dyDescent="0.25">
      <c r="A20" s="212">
        <v>118</v>
      </c>
      <c r="B20" s="214">
        <f>Name!$E$7</f>
        <v>0</v>
      </c>
      <c r="C20" s="169">
        <f>VLOOKUP($A20,Name!$B$12:$R$67,6,FALSE)</f>
        <v>0</v>
      </c>
      <c r="D20" s="168">
        <f>VLOOKUP($A20,Name!$B$12:$R$67,2,FALSE)</f>
        <v>0</v>
      </c>
      <c r="E20" s="168">
        <f>VLOOKUP($A20,Name!$B$12:$R$67,3,FALSE)</f>
        <v>0</v>
      </c>
      <c r="F20" s="168">
        <f>VLOOKUP($A20,Name!$B$12:$R$67,9,FALSE)</f>
        <v>0</v>
      </c>
      <c r="G20" s="169">
        <f>VLOOKUP($A20,Name!$B$12:$R$67,10,FALSE)</f>
        <v>0</v>
      </c>
      <c r="H20" s="168"/>
      <c r="I20" s="216" t="e">
        <f>VLOOKUP($A20,SmallboreRifle!$C$14:$AF$74,27,FALSE)</f>
        <v>#N/A</v>
      </c>
      <c r="J20" s="169" t="e">
        <f>VLOOKUP($A20,SmallboreRifle!$C$14:$AF$74,28,FALSE)</f>
        <v>#N/A</v>
      </c>
      <c r="K20" s="169" t="e">
        <f>VLOOKUP($A20,SmallboreRifle!$C$14:$AF$74,29,FALSE)</f>
        <v>#N/A</v>
      </c>
      <c r="L20" s="169" t="e">
        <f>VLOOKUP($A20,SmallboreRifle!$C$14:$AF$74,30,FALSE)</f>
        <v>#N/A</v>
      </c>
      <c r="M20" s="216" t="e">
        <f>VLOOKUP($A20,AirRifle!$C$14:$AK$74,34,FALSE)</f>
        <v>#N/A</v>
      </c>
      <c r="N20" s="169" t="e">
        <f>VLOOKUP($A20,AirRifle!$C$14:$AK$74,35,FALSE)</f>
        <v>#N/A</v>
      </c>
    </row>
    <row r="21" spans="1:14" ht="20.100000000000001" customHeight="1" x14ac:dyDescent="0.25">
      <c r="A21" s="212">
        <v>119</v>
      </c>
      <c r="B21" s="214">
        <f>Name!$E$7</f>
        <v>0</v>
      </c>
      <c r="C21" s="169">
        <f>VLOOKUP($A21,Name!$B$12:$R$67,6,FALSE)</f>
        <v>0</v>
      </c>
      <c r="D21" s="168">
        <f>VLOOKUP($A21,Name!$B$12:$R$67,2,FALSE)</f>
        <v>0</v>
      </c>
      <c r="E21" s="168">
        <f>VLOOKUP($A21,Name!$B$12:$R$67,3,FALSE)</f>
        <v>0</v>
      </c>
      <c r="F21" s="168">
        <f>VLOOKUP($A21,Name!$B$12:$R$67,9,FALSE)</f>
        <v>0</v>
      </c>
      <c r="G21" s="169">
        <f>VLOOKUP($A21,Name!$B$12:$R$67,10,FALSE)</f>
        <v>0</v>
      </c>
      <c r="H21" s="168"/>
      <c r="I21" s="216" t="e">
        <f>VLOOKUP($A21,SmallboreRifle!$C$14:$AF$74,27,FALSE)</f>
        <v>#N/A</v>
      </c>
      <c r="J21" s="169" t="e">
        <f>VLOOKUP($A21,SmallboreRifle!$C$14:$AF$74,28,FALSE)</f>
        <v>#N/A</v>
      </c>
      <c r="K21" s="169" t="e">
        <f>VLOOKUP($A21,SmallboreRifle!$C$14:$AF$74,29,FALSE)</f>
        <v>#N/A</v>
      </c>
      <c r="L21" s="169" t="e">
        <f>VLOOKUP($A21,SmallboreRifle!$C$14:$AF$74,30,FALSE)</f>
        <v>#N/A</v>
      </c>
      <c r="M21" s="216" t="e">
        <f>VLOOKUP($A21,AirRifle!$C$14:$AK$74,34,FALSE)</f>
        <v>#N/A</v>
      </c>
      <c r="N21" s="169" t="e">
        <f>VLOOKUP($A21,AirRifle!$C$14:$AK$74,35,FALSE)</f>
        <v>#N/A</v>
      </c>
    </row>
    <row r="22" spans="1:14" ht="20.100000000000001" customHeight="1" x14ac:dyDescent="0.25">
      <c r="A22" s="212">
        <v>120</v>
      </c>
      <c r="B22" s="214">
        <f>Name!$E$7</f>
        <v>0</v>
      </c>
      <c r="C22" s="169">
        <f>VLOOKUP($A22,Name!$B$12:$R$67,6,FALSE)</f>
        <v>0</v>
      </c>
      <c r="D22" s="168">
        <f>VLOOKUP($A22,Name!$B$12:$R$67,2,FALSE)</f>
        <v>0</v>
      </c>
      <c r="E22" s="168">
        <f>VLOOKUP($A22,Name!$B$12:$R$67,3,FALSE)</f>
        <v>0</v>
      </c>
      <c r="F22" s="168">
        <f>VLOOKUP($A22,Name!$B$12:$R$67,9,FALSE)</f>
        <v>0</v>
      </c>
      <c r="G22" s="169">
        <f>VLOOKUP($A22,Name!$B$12:$R$67,10,FALSE)</f>
        <v>0</v>
      </c>
      <c r="H22" s="168"/>
      <c r="I22" s="216" t="e">
        <f>VLOOKUP($A22,SmallboreRifle!$C$14:$AF$74,27,FALSE)</f>
        <v>#N/A</v>
      </c>
      <c r="J22" s="169" t="e">
        <f>VLOOKUP($A22,SmallboreRifle!$C$14:$AF$74,28,FALSE)</f>
        <v>#N/A</v>
      </c>
      <c r="K22" s="169" t="e">
        <f>VLOOKUP($A22,SmallboreRifle!$C$14:$AF$74,29,FALSE)</f>
        <v>#N/A</v>
      </c>
      <c r="L22" s="169" t="e">
        <f>VLOOKUP($A22,SmallboreRifle!$C$14:$AF$74,30,FALSE)</f>
        <v>#N/A</v>
      </c>
      <c r="M22" s="216" t="e">
        <f>VLOOKUP($A22,AirRifle!$C$14:$AK$74,34,FALSE)</f>
        <v>#N/A</v>
      </c>
      <c r="N22" s="169" t="e">
        <f>VLOOKUP($A22,AirRifle!$C$14:$AK$74,35,FALSE)</f>
        <v>#N/A</v>
      </c>
    </row>
    <row r="23" spans="1:14" ht="20.100000000000001" customHeight="1" x14ac:dyDescent="0.25">
      <c r="A23" s="212">
        <v>121</v>
      </c>
      <c r="B23" s="214">
        <f>Name!$E$7</f>
        <v>0</v>
      </c>
      <c r="C23" s="169">
        <f>VLOOKUP($A23,Name!$B$12:$R$67,6,FALSE)</f>
        <v>0</v>
      </c>
      <c r="D23" s="168">
        <f>VLOOKUP($A23,Name!$B$12:$R$67,2,FALSE)</f>
        <v>0</v>
      </c>
      <c r="E23" s="168">
        <f>VLOOKUP($A23,Name!$B$12:$R$67,3,FALSE)</f>
        <v>0</v>
      </c>
      <c r="F23" s="168">
        <f>VLOOKUP($A23,Name!$B$12:$R$67,9,FALSE)</f>
        <v>0</v>
      </c>
      <c r="G23" s="169">
        <f>VLOOKUP($A23,Name!$B$12:$R$67,10,FALSE)</f>
        <v>0</v>
      </c>
      <c r="H23" s="168"/>
      <c r="I23" s="216" t="e">
        <f>VLOOKUP($A23,SmallboreRifle!$C$14:$AF$74,27,FALSE)</f>
        <v>#N/A</v>
      </c>
      <c r="J23" s="169" t="e">
        <f>VLOOKUP($A23,SmallboreRifle!$C$14:$AF$74,28,FALSE)</f>
        <v>#N/A</v>
      </c>
      <c r="K23" s="169" t="e">
        <f>VLOOKUP($A23,SmallboreRifle!$C$14:$AF$74,29,FALSE)</f>
        <v>#N/A</v>
      </c>
      <c r="L23" s="169" t="e">
        <f>VLOOKUP($A23,SmallboreRifle!$C$14:$AF$74,30,FALSE)</f>
        <v>#N/A</v>
      </c>
      <c r="M23" s="216" t="e">
        <f>VLOOKUP($A23,AirRifle!$C$14:$AK$74,34,FALSE)</f>
        <v>#N/A</v>
      </c>
      <c r="N23" s="169" t="e">
        <f>VLOOKUP($A23,AirRifle!$C$14:$AK$74,35,FALSE)</f>
        <v>#N/A</v>
      </c>
    </row>
    <row r="24" spans="1:14" ht="20.100000000000001" customHeight="1" x14ac:dyDescent="0.25">
      <c r="A24" s="212">
        <v>122</v>
      </c>
      <c r="B24" s="214">
        <f>Name!$E$7</f>
        <v>0</v>
      </c>
      <c r="C24" s="169">
        <f>VLOOKUP($A24,Name!$B$12:$R$67,6,FALSE)</f>
        <v>0</v>
      </c>
      <c r="D24" s="168">
        <f>VLOOKUP($A24,Name!$B$12:$R$67,2,FALSE)</f>
        <v>0</v>
      </c>
      <c r="E24" s="168">
        <f>VLOOKUP($A24,Name!$B$12:$R$67,3,FALSE)</f>
        <v>0</v>
      </c>
      <c r="F24" s="168">
        <f>VLOOKUP($A24,Name!$B$12:$R$67,9,FALSE)</f>
        <v>0</v>
      </c>
      <c r="G24" s="169">
        <f>VLOOKUP($A24,Name!$B$12:$R$67,10,FALSE)</f>
        <v>0</v>
      </c>
      <c r="H24" s="168"/>
      <c r="I24" s="216" t="e">
        <f>VLOOKUP($A24,SmallboreRifle!$C$14:$AF$74,27,FALSE)</f>
        <v>#N/A</v>
      </c>
      <c r="J24" s="169" t="e">
        <f>VLOOKUP($A24,SmallboreRifle!$C$14:$AF$74,28,FALSE)</f>
        <v>#N/A</v>
      </c>
      <c r="K24" s="169" t="e">
        <f>VLOOKUP($A24,SmallboreRifle!$C$14:$AF$74,29,FALSE)</f>
        <v>#N/A</v>
      </c>
      <c r="L24" s="169" t="e">
        <f>VLOOKUP($A24,SmallboreRifle!$C$14:$AF$74,30,FALSE)</f>
        <v>#N/A</v>
      </c>
      <c r="M24" s="216" t="e">
        <f>VLOOKUP($A24,AirRifle!$C$14:$AK$74,34,FALSE)</f>
        <v>#N/A</v>
      </c>
      <c r="N24" s="169" t="e">
        <f>VLOOKUP($A24,AirRifle!$C$14:$AK$74,35,FALSE)</f>
        <v>#N/A</v>
      </c>
    </row>
    <row r="25" spans="1:14" ht="20.100000000000001" customHeight="1" x14ac:dyDescent="0.25">
      <c r="A25" s="212">
        <v>123</v>
      </c>
      <c r="B25" s="214">
        <f>Name!$E$7</f>
        <v>0</v>
      </c>
      <c r="C25" s="169">
        <f>VLOOKUP($A25,Name!$B$12:$R$67,6,FALSE)</f>
        <v>0</v>
      </c>
      <c r="D25" s="168">
        <f>VLOOKUP($A25,Name!$B$12:$R$67,2,FALSE)</f>
        <v>0</v>
      </c>
      <c r="E25" s="168">
        <f>VLOOKUP($A25,Name!$B$12:$R$67,3,FALSE)</f>
        <v>0</v>
      </c>
      <c r="F25" s="168">
        <f>VLOOKUP($A25,Name!$B$12:$R$67,9,FALSE)</f>
        <v>0</v>
      </c>
      <c r="G25" s="169">
        <f>VLOOKUP($A25,Name!$B$12:$R$67,10,FALSE)</f>
        <v>0</v>
      </c>
      <c r="H25" s="168"/>
      <c r="I25" s="216" t="e">
        <f>VLOOKUP($A25,SmallboreRifle!$C$14:$AF$74,27,FALSE)</f>
        <v>#N/A</v>
      </c>
      <c r="J25" s="169" t="e">
        <f>VLOOKUP($A25,SmallboreRifle!$C$14:$AF$74,28,FALSE)</f>
        <v>#N/A</v>
      </c>
      <c r="K25" s="169" t="e">
        <f>VLOOKUP($A25,SmallboreRifle!$C$14:$AF$74,29,FALSE)</f>
        <v>#N/A</v>
      </c>
      <c r="L25" s="169" t="e">
        <f>VLOOKUP($A25,SmallboreRifle!$C$14:$AF$74,30,FALSE)</f>
        <v>#N/A</v>
      </c>
      <c r="M25" s="216" t="e">
        <f>VLOOKUP($A25,AirRifle!$C$14:$AK$74,34,FALSE)</f>
        <v>#N/A</v>
      </c>
      <c r="N25" s="169" t="e">
        <f>VLOOKUP($A25,AirRifle!$C$14:$AK$74,35,FALSE)</f>
        <v>#N/A</v>
      </c>
    </row>
    <row r="26" spans="1:14" ht="20.100000000000001" customHeight="1" x14ac:dyDescent="0.25">
      <c r="A26" s="212">
        <v>124</v>
      </c>
      <c r="B26" s="214">
        <f>Name!$E$7</f>
        <v>0</v>
      </c>
      <c r="C26" s="169">
        <f>VLOOKUP($A26,Name!$B$12:$R$67,6,FALSE)</f>
        <v>0</v>
      </c>
      <c r="D26" s="168">
        <f>VLOOKUP($A26,Name!$B$12:$R$67,2,FALSE)</f>
        <v>0</v>
      </c>
      <c r="E26" s="168">
        <f>VLOOKUP($A26,Name!$B$12:$R$67,3,FALSE)</f>
        <v>0</v>
      </c>
      <c r="F26" s="168">
        <f>VLOOKUP($A26,Name!$B$12:$R$67,9,FALSE)</f>
        <v>0</v>
      </c>
      <c r="G26" s="169">
        <f>VLOOKUP($A26,Name!$B$12:$R$67,10,FALSE)</f>
        <v>0</v>
      </c>
      <c r="H26" s="168"/>
      <c r="I26" s="216" t="e">
        <f>VLOOKUP($A26,SmallboreRifle!$C$14:$AF$74,27,FALSE)</f>
        <v>#N/A</v>
      </c>
      <c r="J26" s="169" t="e">
        <f>VLOOKUP($A26,SmallboreRifle!$C$14:$AF$74,28,FALSE)</f>
        <v>#N/A</v>
      </c>
      <c r="K26" s="169" t="e">
        <f>VLOOKUP($A26,SmallboreRifle!$C$14:$AF$74,29,FALSE)</f>
        <v>#N/A</v>
      </c>
      <c r="L26" s="169" t="e">
        <f>VLOOKUP($A26,SmallboreRifle!$C$14:$AF$74,30,FALSE)</f>
        <v>#N/A</v>
      </c>
      <c r="M26" s="216" t="e">
        <f>VLOOKUP($A26,AirRifle!$C$14:$AK$74,34,FALSE)</f>
        <v>#N/A</v>
      </c>
      <c r="N26" s="169" t="e">
        <f>VLOOKUP($A26,AirRifle!$C$14:$AK$74,35,FALSE)</f>
        <v>#N/A</v>
      </c>
    </row>
    <row r="27" spans="1:14" ht="20.100000000000001" customHeight="1" x14ac:dyDescent="0.25">
      <c r="A27" s="212">
        <v>125</v>
      </c>
      <c r="B27" s="214">
        <f>Name!$E$7</f>
        <v>0</v>
      </c>
      <c r="C27" s="169">
        <f>VLOOKUP($A27,Name!$B$12:$R$67,6,FALSE)</f>
        <v>0</v>
      </c>
      <c r="D27" s="168">
        <f>VLOOKUP($A27,Name!$B$12:$R$67,2,FALSE)</f>
        <v>0</v>
      </c>
      <c r="E27" s="168">
        <f>VLOOKUP($A27,Name!$B$12:$R$67,3,FALSE)</f>
        <v>0</v>
      </c>
      <c r="F27" s="168">
        <f>VLOOKUP($A27,Name!$B$12:$R$67,9,FALSE)</f>
        <v>0</v>
      </c>
      <c r="G27" s="169">
        <f>VLOOKUP($A27,Name!$B$12:$R$67,10,FALSE)</f>
        <v>0</v>
      </c>
      <c r="H27" s="168"/>
      <c r="I27" s="216" t="e">
        <f>VLOOKUP($A27,SmallboreRifle!$C$14:$AF$74,27,FALSE)</f>
        <v>#N/A</v>
      </c>
      <c r="J27" s="169" t="e">
        <f>VLOOKUP($A27,SmallboreRifle!$C$14:$AF$74,28,FALSE)</f>
        <v>#N/A</v>
      </c>
      <c r="K27" s="169" t="e">
        <f>VLOOKUP($A27,SmallboreRifle!$C$14:$AF$74,29,FALSE)</f>
        <v>#N/A</v>
      </c>
      <c r="L27" s="169" t="e">
        <f>VLOOKUP($A27,SmallboreRifle!$C$14:$AF$74,30,FALSE)</f>
        <v>#N/A</v>
      </c>
      <c r="M27" s="216" t="e">
        <f>VLOOKUP($A27,AirRifle!$C$14:$AK$74,34,FALSE)</f>
        <v>#N/A</v>
      </c>
      <c r="N27" s="169" t="e">
        <f>VLOOKUP($A27,AirRifle!$C$14:$AK$74,35,FALSE)</f>
        <v>#N/A</v>
      </c>
    </row>
    <row r="28" spans="1:14" ht="20.100000000000001" customHeight="1" x14ac:dyDescent="0.25">
      <c r="A28" s="212">
        <v>126</v>
      </c>
      <c r="B28" s="214">
        <f>Name!$E$7</f>
        <v>0</v>
      </c>
      <c r="C28" s="169">
        <f>VLOOKUP($A28,Name!$B$12:$R$67,6,FALSE)</f>
        <v>0</v>
      </c>
      <c r="D28" s="168">
        <f>VLOOKUP($A28,Name!$B$12:$R$67,2,FALSE)</f>
        <v>0</v>
      </c>
      <c r="E28" s="168">
        <f>VLOOKUP($A28,Name!$B$12:$R$67,3,FALSE)</f>
        <v>0</v>
      </c>
      <c r="F28" s="168">
        <f>VLOOKUP($A28,Name!$B$12:$R$67,9,FALSE)</f>
        <v>0</v>
      </c>
      <c r="G28" s="169">
        <f>VLOOKUP($A28,Name!$B$12:$R$67,10,FALSE)</f>
        <v>0</v>
      </c>
      <c r="H28" s="168"/>
      <c r="I28" s="216" t="e">
        <f>VLOOKUP($A28,SmallboreRifle!$C$14:$AF$74,27,FALSE)</f>
        <v>#N/A</v>
      </c>
      <c r="J28" s="169" t="e">
        <f>VLOOKUP($A28,SmallboreRifle!$C$14:$AF$74,28,FALSE)</f>
        <v>#N/A</v>
      </c>
      <c r="K28" s="169" t="e">
        <f>VLOOKUP($A28,SmallboreRifle!$C$14:$AF$74,29,FALSE)</f>
        <v>#N/A</v>
      </c>
      <c r="L28" s="169" t="e">
        <f>VLOOKUP($A28,SmallboreRifle!$C$14:$AF$74,30,FALSE)</f>
        <v>#N/A</v>
      </c>
      <c r="M28" s="216" t="e">
        <f>VLOOKUP($A28,AirRifle!$C$14:$AK$74,34,FALSE)</f>
        <v>#N/A</v>
      </c>
      <c r="N28" s="169" t="e">
        <f>VLOOKUP($A28,AirRifle!$C$14:$AK$74,35,FALSE)</f>
        <v>#N/A</v>
      </c>
    </row>
    <row r="29" spans="1:14" ht="20.100000000000001" customHeight="1" x14ac:dyDescent="0.25">
      <c r="A29" s="212">
        <v>127</v>
      </c>
      <c r="B29" s="214">
        <f>Name!$E$7</f>
        <v>0</v>
      </c>
      <c r="C29" s="169">
        <f>VLOOKUP($A29,Name!$B$12:$R$67,6,FALSE)</f>
        <v>0</v>
      </c>
      <c r="D29" s="168">
        <f>VLOOKUP($A29,Name!$B$12:$R$67,2,FALSE)</f>
        <v>0</v>
      </c>
      <c r="E29" s="168">
        <f>VLOOKUP($A29,Name!$B$12:$R$67,3,FALSE)</f>
        <v>0</v>
      </c>
      <c r="F29" s="168">
        <f>VLOOKUP($A29,Name!$B$12:$R$67,9,FALSE)</f>
        <v>0</v>
      </c>
      <c r="G29" s="169">
        <f>VLOOKUP($A29,Name!$B$12:$R$67,10,FALSE)</f>
        <v>0</v>
      </c>
      <c r="H29" s="168"/>
      <c r="I29" s="216" t="e">
        <f>VLOOKUP($A29,SmallboreRifle!$C$14:$AF$74,27,FALSE)</f>
        <v>#N/A</v>
      </c>
      <c r="J29" s="169" t="e">
        <f>VLOOKUP($A29,SmallboreRifle!$C$14:$AF$74,28,FALSE)</f>
        <v>#N/A</v>
      </c>
      <c r="K29" s="169" t="e">
        <f>VLOOKUP($A29,SmallboreRifle!$C$14:$AF$74,29,FALSE)</f>
        <v>#N/A</v>
      </c>
      <c r="L29" s="169" t="e">
        <f>VLOOKUP($A29,SmallboreRifle!$C$14:$AF$74,30,FALSE)</f>
        <v>#N/A</v>
      </c>
      <c r="M29" s="216" t="e">
        <f>VLOOKUP($A29,AirRifle!$C$14:$AK$74,34,FALSE)</f>
        <v>#N/A</v>
      </c>
      <c r="N29" s="169" t="e">
        <f>VLOOKUP($A29,AirRifle!$C$14:$AK$74,35,FALSE)</f>
        <v>#N/A</v>
      </c>
    </row>
    <row r="30" spans="1:14" ht="20.100000000000001" customHeight="1" x14ac:dyDescent="0.25">
      <c r="A30" s="212">
        <v>128</v>
      </c>
      <c r="B30" s="214">
        <f>Name!$E$7</f>
        <v>0</v>
      </c>
      <c r="C30" s="169">
        <f>VLOOKUP($A30,Name!$B$12:$R$67,6,FALSE)</f>
        <v>0</v>
      </c>
      <c r="D30" s="168">
        <f>VLOOKUP($A30,Name!$B$12:$R$67,2,FALSE)</f>
        <v>0</v>
      </c>
      <c r="E30" s="168">
        <f>VLOOKUP($A30,Name!$B$12:$R$67,3,FALSE)</f>
        <v>0</v>
      </c>
      <c r="F30" s="168">
        <f>VLOOKUP($A30,Name!$B$12:$R$67,9,FALSE)</f>
        <v>0</v>
      </c>
      <c r="G30" s="169">
        <f>VLOOKUP($A30,Name!$B$12:$R$67,10,FALSE)</f>
        <v>0</v>
      </c>
      <c r="H30" s="168"/>
      <c r="I30" s="216" t="e">
        <f>VLOOKUP($A30,SmallboreRifle!$C$14:$AF$74,27,FALSE)</f>
        <v>#N/A</v>
      </c>
      <c r="J30" s="169" t="e">
        <f>VLOOKUP($A30,SmallboreRifle!$C$14:$AF$74,28,FALSE)</f>
        <v>#N/A</v>
      </c>
      <c r="K30" s="169" t="e">
        <f>VLOOKUP($A30,SmallboreRifle!$C$14:$AF$74,29,FALSE)</f>
        <v>#N/A</v>
      </c>
      <c r="L30" s="169" t="e">
        <f>VLOOKUP($A30,SmallboreRifle!$C$14:$AF$74,30,FALSE)</f>
        <v>#N/A</v>
      </c>
      <c r="M30" s="216" t="e">
        <f>VLOOKUP($A30,AirRifle!$C$14:$AK$74,34,FALSE)</f>
        <v>#N/A</v>
      </c>
      <c r="N30" s="169" t="e">
        <f>VLOOKUP($A30,AirRifle!$C$14:$AK$74,35,FALSE)</f>
        <v>#N/A</v>
      </c>
    </row>
    <row r="31" spans="1:14" ht="20.100000000000001" customHeight="1" x14ac:dyDescent="0.25">
      <c r="A31" s="212">
        <v>129</v>
      </c>
      <c r="B31" s="214">
        <f>Name!$E$7</f>
        <v>0</v>
      </c>
      <c r="C31" s="169">
        <f>VLOOKUP($A31,Name!$B$12:$R$67,6,FALSE)</f>
        <v>0</v>
      </c>
      <c r="D31" s="168">
        <f>VLOOKUP($A31,Name!$B$12:$R$67,2,FALSE)</f>
        <v>0</v>
      </c>
      <c r="E31" s="168">
        <f>VLOOKUP($A31,Name!$B$12:$R$67,3,FALSE)</f>
        <v>0</v>
      </c>
      <c r="F31" s="168">
        <f>VLOOKUP($A31,Name!$B$12:$R$67,9,FALSE)</f>
        <v>0</v>
      </c>
      <c r="G31" s="169">
        <f>VLOOKUP($A31,Name!$B$12:$R$67,10,FALSE)</f>
        <v>0</v>
      </c>
      <c r="H31" s="168"/>
      <c r="I31" s="216" t="e">
        <f>VLOOKUP($A31,SmallboreRifle!$C$14:$AF$74,27,FALSE)</f>
        <v>#N/A</v>
      </c>
      <c r="J31" s="169" t="e">
        <f>VLOOKUP($A31,SmallboreRifle!$C$14:$AF$74,28,FALSE)</f>
        <v>#N/A</v>
      </c>
      <c r="K31" s="169" t="e">
        <f>VLOOKUP($A31,SmallboreRifle!$C$14:$AF$74,29,FALSE)</f>
        <v>#N/A</v>
      </c>
      <c r="L31" s="169" t="e">
        <f>VLOOKUP($A31,SmallboreRifle!$C$14:$AF$74,30,FALSE)</f>
        <v>#N/A</v>
      </c>
      <c r="M31" s="216" t="e">
        <f>VLOOKUP($A31,AirRifle!$C$14:$AK$74,34,FALSE)</f>
        <v>#N/A</v>
      </c>
      <c r="N31" s="169" t="e">
        <f>VLOOKUP($A31,AirRifle!$C$14:$AK$74,35,FALSE)</f>
        <v>#N/A</v>
      </c>
    </row>
    <row r="32" spans="1:14" ht="20.100000000000001" customHeight="1" x14ac:dyDescent="0.25">
      <c r="A32" s="212">
        <v>130</v>
      </c>
      <c r="B32" s="214">
        <f>Name!$E$7</f>
        <v>0</v>
      </c>
      <c r="C32" s="169">
        <f>VLOOKUP($A32,Name!$B$12:$R$67,6,FALSE)</f>
        <v>0</v>
      </c>
      <c r="D32" s="168">
        <f>VLOOKUP($A32,Name!$B$12:$R$67,2,FALSE)</f>
        <v>0</v>
      </c>
      <c r="E32" s="168">
        <f>VLOOKUP($A32,Name!$B$12:$R$67,3,FALSE)</f>
        <v>0</v>
      </c>
      <c r="F32" s="168">
        <f>VLOOKUP($A32,Name!$B$12:$R$67,9,FALSE)</f>
        <v>0</v>
      </c>
      <c r="G32" s="169">
        <f>VLOOKUP($A32,Name!$B$12:$R$67,10,FALSE)</f>
        <v>0</v>
      </c>
      <c r="H32" s="168"/>
      <c r="I32" s="216" t="e">
        <f>VLOOKUP($A32,SmallboreRifle!$C$14:$AF$74,27,FALSE)</f>
        <v>#N/A</v>
      </c>
      <c r="J32" s="169" t="e">
        <f>VLOOKUP($A32,SmallboreRifle!$C$14:$AF$74,28,FALSE)</f>
        <v>#N/A</v>
      </c>
      <c r="K32" s="169" t="e">
        <f>VLOOKUP($A32,SmallboreRifle!$C$14:$AF$74,29,FALSE)</f>
        <v>#N/A</v>
      </c>
      <c r="L32" s="169" t="e">
        <f>VLOOKUP($A32,SmallboreRifle!$C$14:$AF$74,30,FALSE)</f>
        <v>#N/A</v>
      </c>
      <c r="M32" s="216" t="e">
        <f>VLOOKUP($A32,AirRifle!$C$14:$AK$74,34,FALSE)</f>
        <v>#N/A</v>
      </c>
      <c r="N32" s="169" t="e">
        <f>VLOOKUP($A32,AirRifle!$C$14:$AK$74,35,FALSE)</f>
        <v>#N/A</v>
      </c>
    </row>
    <row r="33" spans="1:14" ht="20.100000000000001" customHeight="1" x14ac:dyDescent="0.25">
      <c r="A33" s="212">
        <v>131</v>
      </c>
      <c r="B33" s="214">
        <f>Name!$E$7</f>
        <v>0</v>
      </c>
      <c r="C33" s="169">
        <f>VLOOKUP($A33,Name!$B$12:$R$67,6,FALSE)</f>
        <v>0</v>
      </c>
      <c r="D33" s="168">
        <f>VLOOKUP($A33,Name!$B$12:$R$67,2,FALSE)</f>
        <v>0</v>
      </c>
      <c r="E33" s="168">
        <f>VLOOKUP($A33,Name!$B$12:$R$67,3,FALSE)</f>
        <v>0</v>
      </c>
      <c r="F33" s="168">
        <f>VLOOKUP($A33,Name!$B$12:$R$67,9,FALSE)</f>
        <v>0</v>
      </c>
      <c r="G33" s="169">
        <f>VLOOKUP($A33,Name!$B$12:$R$67,10,FALSE)</f>
        <v>0</v>
      </c>
      <c r="H33" s="168"/>
      <c r="I33" s="216" t="e">
        <f>VLOOKUP($A33,SmallboreRifle!$C$14:$AF$74,27,FALSE)</f>
        <v>#N/A</v>
      </c>
      <c r="J33" s="169" t="e">
        <f>VLOOKUP($A33,SmallboreRifle!$C$14:$AF$74,28,FALSE)</f>
        <v>#N/A</v>
      </c>
      <c r="K33" s="169" t="e">
        <f>VLOOKUP($A33,SmallboreRifle!$C$14:$AF$74,29,FALSE)</f>
        <v>#N/A</v>
      </c>
      <c r="L33" s="169" t="e">
        <f>VLOOKUP($A33,SmallboreRifle!$C$14:$AF$74,30,FALSE)</f>
        <v>#N/A</v>
      </c>
      <c r="M33" s="216" t="e">
        <f>VLOOKUP($A33,AirRifle!$C$14:$AK$74,34,FALSE)</f>
        <v>#N/A</v>
      </c>
      <c r="N33" s="169" t="e">
        <f>VLOOKUP($A33,AirRifle!$C$14:$AK$74,35,FALSE)</f>
        <v>#N/A</v>
      </c>
    </row>
    <row r="34" spans="1:14" ht="20.100000000000001" customHeight="1" x14ac:dyDescent="0.25">
      <c r="A34" s="212">
        <v>132</v>
      </c>
      <c r="B34" s="214">
        <f>Name!$E$7</f>
        <v>0</v>
      </c>
      <c r="C34" s="169">
        <f>VLOOKUP($A34,Name!$B$12:$R$67,6,FALSE)</f>
        <v>0</v>
      </c>
      <c r="D34" s="168">
        <f>VLOOKUP($A34,Name!$B$12:$R$67,2,FALSE)</f>
        <v>0</v>
      </c>
      <c r="E34" s="168">
        <f>VLOOKUP($A34,Name!$B$12:$R$67,3,FALSE)</f>
        <v>0</v>
      </c>
      <c r="F34" s="168">
        <f>VLOOKUP($A34,Name!$B$12:$R$67,9,FALSE)</f>
        <v>0</v>
      </c>
      <c r="G34" s="169">
        <f>VLOOKUP($A34,Name!$B$12:$R$67,10,FALSE)</f>
        <v>0</v>
      </c>
      <c r="H34" s="168"/>
      <c r="I34" s="216" t="e">
        <f>VLOOKUP($A34,SmallboreRifle!$C$14:$AF$74,27,FALSE)</f>
        <v>#N/A</v>
      </c>
      <c r="J34" s="169" t="e">
        <f>VLOOKUP($A34,SmallboreRifle!$C$14:$AF$74,28,FALSE)</f>
        <v>#N/A</v>
      </c>
      <c r="K34" s="169" t="e">
        <f>VLOOKUP($A34,SmallboreRifle!$C$14:$AF$74,29,FALSE)</f>
        <v>#N/A</v>
      </c>
      <c r="L34" s="169" t="e">
        <f>VLOOKUP($A34,SmallboreRifle!$C$14:$AF$74,30,FALSE)</f>
        <v>#N/A</v>
      </c>
      <c r="M34" s="216" t="e">
        <f>VLOOKUP($A34,AirRifle!$C$14:$AK$74,34,FALSE)</f>
        <v>#N/A</v>
      </c>
      <c r="N34" s="169" t="e">
        <f>VLOOKUP($A34,AirRifle!$C$14:$AK$74,35,FALSE)</f>
        <v>#N/A</v>
      </c>
    </row>
    <row r="35" spans="1:14" ht="20.100000000000001" customHeight="1" x14ac:dyDescent="0.25">
      <c r="A35" s="212">
        <v>133</v>
      </c>
      <c r="B35" s="214">
        <f>Name!$E$7</f>
        <v>0</v>
      </c>
      <c r="C35" s="169">
        <f>VLOOKUP($A35,Name!$B$12:$R$67,6,FALSE)</f>
        <v>0</v>
      </c>
      <c r="D35" s="168">
        <f>VLOOKUP($A35,Name!$B$12:$R$67,2,FALSE)</f>
        <v>0</v>
      </c>
      <c r="E35" s="168">
        <f>VLOOKUP($A35,Name!$B$12:$R$67,3,FALSE)</f>
        <v>0</v>
      </c>
      <c r="F35" s="168">
        <f>VLOOKUP($A35,Name!$B$12:$R$67,9,FALSE)</f>
        <v>0</v>
      </c>
      <c r="G35" s="169">
        <f>VLOOKUP($A35,Name!$B$12:$R$67,10,FALSE)</f>
        <v>0</v>
      </c>
      <c r="H35" s="168"/>
      <c r="I35" s="216" t="e">
        <f>VLOOKUP($A35,SmallboreRifle!$C$14:$AF$74,27,FALSE)</f>
        <v>#N/A</v>
      </c>
      <c r="J35" s="169" t="e">
        <f>VLOOKUP($A35,SmallboreRifle!$C$14:$AF$74,28,FALSE)</f>
        <v>#N/A</v>
      </c>
      <c r="K35" s="169" t="e">
        <f>VLOOKUP($A35,SmallboreRifle!$C$14:$AF$74,29,FALSE)</f>
        <v>#N/A</v>
      </c>
      <c r="L35" s="169" t="e">
        <f>VLOOKUP($A35,SmallboreRifle!$C$14:$AF$74,30,FALSE)</f>
        <v>#N/A</v>
      </c>
      <c r="M35" s="216" t="e">
        <f>VLOOKUP($A35,AirRifle!$C$14:$AK$74,34,FALSE)</f>
        <v>#N/A</v>
      </c>
      <c r="N35" s="169" t="e">
        <f>VLOOKUP($A35,AirRifle!$C$14:$AK$74,35,FALSE)</f>
        <v>#N/A</v>
      </c>
    </row>
    <row r="36" spans="1:14" ht="20.100000000000001" customHeight="1" x14ac:dyDescent="0.25">
      <c r="A36" s="212">
        <v>134</v>
      </c>
      <c r="B36" s="214">
        <f>Name!$E$7</f>
        <v>0</v>
      </c>
      <c r="C36" s="169">
        <f>VLOOKUP($A36,Name!$B$12:$R$67,6,FALSE)</f>
        <v>0</v>
      </c>
      <c r="D36" s="168">
        <f>VLOOKUP($A36,Name!$B$12:$R$67,2,FALSE)</f>
        <v>0</v>
      </c>
      <c r="E36" s="168">
        <f>VLOOKUP($A36,Name!$B$12:$R$67,3,FALSE)</f>
        <v>0</v>
      </c>
      <c r="F36" s="168">
        <f>VLOOKUP($A36,Name!$B$12:$R$67,9,FALSE)</f>
        <v>0</v>
      </c>
      <c r="G36" s="169">
        <f>VLOOKUP($A36,Name!$B$12:$R$67,10,FALSE)</f>
        <v>0</v>
      </c>
      <c r="H36" s="168"/>
      <c r="I36" s="216" t="e">
        <f>VLOOKUP($A36,SmallboreRifle!$C$14:$AF$74,27,FALSE)</f>
        <v>#N/A</v>
      </c>
      <c r="J36" s="169" t="e">
        <f>VLOOKUP($A36,SmallboreRifle!$C$14:$AF$74,28,FALSE)</f>
        <v>#N/A</v>
      </c>
      <c r="K36" s="169" t="e">
        <f>VLOOKUP($A36,SmallboreRifle!$C$14:$AF$74,29,FALSE)</f>
        <v>#N/A</v>
      </c>
      <c r="L36" s="169" t="e">
        <f>VLOOKUP($A36,SmallboreRifle!$C$14:$AF$74,30,FALSE)</f>
        <v>#N/A</v>
      </c>
      <c r="M36" s="216" t="e">
        <f>VLOOKUP($A36,AirRifle!$C$14:$AK$74,34,FALSE)</f>
        <v>#N/A</v>
      </c>
      <c r="N36" s="169" t="e">
        <f>VLOOKUP($A36,AirRifle!$C$14:$AK$74,35,FALSE)</f>
        <v>#N/A</v>
      </c>
    </row>
    <row r="37" spans="1:14" ht="20.100000000000001" customHeight="1" x14ac:dyDescent="0.25">
      <c r="A37" s="212">
        <v>135</v>
      </c>
      <c r="B37" s="214">
        <f>Name!$E$7</f>
        <v>0</v>
      </c>
      <c r="C37" s="169">
        <f>VLOOKUP($A37,Name!$B$12:$R$67,6,FALSE)</f>
        <v>0</v>
      </c>
      <c r="D37" s="168">
        <f>VLOOKUP($A37,Name!$B$12:$R$67,2,FALSE)</f>
        <v>0</v>
      </c>
      <c r="E37" s="168">
        <f>VLOOKUP($A37,Name!$B$12:$R$67,3,FALSE)</f>
        <v>0</v>
      </c>
      <c r="F37" s="168">
        <f>VLOOKUP($A37,Name!$B$12:$R$67,9,FALSE)</f>
        <v>0</v>
      </c>
      <c r="G37" s="169">
        <f>VLOOKUP($A37,Name!$B$12:$R$67,10,FALSE)</f>
        <v>0</v>
      </c>
      <c r="H37" s="168"/>
      <c r="I37" s="216" t="e">
        <f>VLOOKUP($A37,SmallboreRifle!$C$14:$AF$74,27,FALSE)</f>
        <v>#N/A</v>
      </c>
      <c r="J37" s="169" t="e">
        <f>VLOOKUP($A37,SmallboreRifle!$C$14:$AF$74,28,FALSE)</f>
        <v>#N/A</v>
      </c>
      <c r="K37" s="169" t="e">
        <f>VLOOKUP($A37,SmallboreRifle!$C$14:$AF$74,29,FALSE)</f>
        <v>#N/A</v>
      </c>
      <c r="L37" s="169" t="e">
        <f>VLOOKUP($A37,SmallboreRifle!$C$14:$AF$74,30,FALSE)</f>
        <v>#N/A</v>
      </c>
      <c r="M37" s="216" t="e">
        <f>VLOOKUP($A37,AirRifle!$C$14:$AK$74,34,FALSE)</f>
        <v>#N/A</v>
      </c>
      <c r="N37" s="169" t="e">
        <f>VLOOKUP($A37,AirRifle!$C$14:$AK$74,35,FALSE)</f>
        <v>#N/A</v>
      </c>
    </row>
    <row r="38" spans="1:14" ht="20.100000000000001" customHeight="1" x14ac:dyDescent="0.25">
      <c r="A38" s="212">
        <v>136</v>
      </c>
      <c r="B38" s="214">
        <f>Name!$E$7</f>
        <v>0</v>
      </c>
      <c r="C38" s="169">
        <f>VLOOKUP($A38,Name!$B$12:$R$67,6,FALSE)</f>
        <v>0</v>
      </c>
      <c r="D38" s="168">
        <f>VLOOKUP($A38,Name!$B$12:$R$67,2,FALSE)</f>
        <v>0</v>
      </c>
      <c r="E38" s="168">
        <f>VLOOKUP($A38,Name!$B$12:$R$67,3,FALSE)</f>
        <v>0</v>
      </c>
      <c r="F38" s="168">
        <f>VLOOKUP($A38,Name!$B$12:$R$67,9,FALSE)</f>
        <v>0</v>
      </c>
      <c r="G38" s="169">
        <f>VLOOKUP($A38,Name!$B$12:$R$67,10,FALSE)</f>
        <v>0</v>
      </c>
      <c r="H38" s="168"/>
      <c r="I38" s="216" t="e">
        <f>VLOOKUP($A38,SmallboreRifle!$C$14:$AF$74,27,FALSE)</f>
        <v>#N/A</v>
      </c>
      <c r="J38" s="169" t="e">
        <f>VLOOKUP($A38,SmallboreRifle!$C$14:$AF$74,28,FALSE)</f>
        <v>#N/A</v>
      </c>
      <c r="K38" s="169" t="e">
        <f>VLOOKUP($A38,SmallboreRifle!$C$14:$AF$74,29,FALSE)</f>
        <v>#N/A</v>
      </c>
      <c r="L38" s="169" t="e">
        <f>VLOOKUP($A38,SmallboreRifle!$C$14:$AF$74,30,FALSE)</f>
        <v>#N/A</v>
      </c>
      <c r="M38" s="216" t="e">
        <f>VLOOKUP($A38,AirRifle!$C$14:$AK$74,34,FALSE)</f>
        <v>#N/A</v>
      </c>
      <c r="N38" s="169" t="e">
        <f>VLOOKUP($A38,AirRifle!$C$14:$AK$74,35,FALSE)</f>
        <v>#N/A</v>
      </c>
    </row>
    <row r="39" spans="1:14" ht="20.100000000000001" customHeight="1" x14ac:dyDescent="0.25">
      <c r="A39" s="212">
        <v>137</v>
      </c>
      <c r="B39" s="214">
        <f>Name!$E$7</f>
        <v>0</v>
      </c>
      <c r="C39" s="169">
        <f>VLOOKUP($A39,Name!$B$12:$R$67,6,FALSE)</f>
        <v>0</v>
      </c>
      <c r="D39" s="168">
        <f>VLOOKUP($A39,Name!$B$12:$R$67,2,FALSE)</f>
        <v>0</v>
      </c>
      <c r="E39" s="168">
        <f>VLOOKUP($A39,Name!$B$12:$R$67,3,FALSE)</f>
        <v>0</v>
      </c>
      <c r="F39" s="168">
        <f>VLOOKUP($A39,Name!$B$12:$R$67,9,FALSE)</f>
        <v>0</v>
      </c>
      <c r="G39" s="169">
        <f>VLOOKUP($A39,Name!$B$12:$R$67,10,FALSE)</f>
        <v>0</v>
      </c>
      <c r="H39" s="168"/>
      <c r="I39" s="216" t="e">
        <f>VLOOKUP($A39,SmallboreRifle!$C$14:$AF$74,27,FALSE)</f>
        <v>#N/A</v>
      </c>
      <c r="J39" s="169" t="e">
        <f>VLOOKUP($A39,SmallboreRifle!$C$14:$AF$74,28,FALSE)</f>
        <v>#N/A</v>
      </c>
      <c r="K39" s="169" t="e">
        <f>VLOOKUP($A39,SmallboreRifle!$C$14:$AF$74,29,FALSE)</f>
        <v>#N/A</v>
      </c>
      <c r="L39" s="169" t="e">
        <f>VLOOKUP($A39,SmallboreRifle!$C$14:$AF$74,30,FALSE)</f>
        <v>#N/A</v>
      </c>
      <c r="M39" s="216" t="e">
        <f>VLOOKUP($A39,AirRifle!$C$14:$AK$74,34,FALSE)</f>
        <v>#N/A</v>
      </c>
      <c r="N39" s="169" t="e">
        <f>VLOOKUP($A39,AirRifle!$C$14:$AK$74,35,FALSE)</f>
        <v>#N/A</v>
      </c>
    </row>
    <row r="40" spans="1:14" ht="20.100000000000001" customHeight="1" x14ac:dyDescent="0.25">
      <c r="A40" s="212">
        <v>138</v>
      </c>
      <c r="B40" s="214">
        <f>Name!$E$7</f>
        <v>0</v>
      </c>
      <c r="C40" s="169">
        <f>VLOOKUP($A40,Name!$B$12:$R$67,6,FALSE)</f>
        <v>0</v>
      </c>
      <c r="D40" s="168">
        <f>VLOOKUP($A40,Name!$B$12:$R$67,2,FALSE)</f>
        <v>0</v>
      </c>
      <c r="E40" s="168">
        <f>VLOOKUP($A40,Name!$B$12:$R$67,3,FALSE)</f>
        <v>0</v>
      </c>
      <c r="F40" s="168">
        <f>VLOOKUP($A40,Name!$B$12:$R$67,9,FALSE)</f>
        <v>0</v>
      </c>
      <c r="G40" s="169">
        <f>VLOOKUP($A40,Name!$B$12:$R$67,10,FALSE)</f>
        <v>0</v>
      </c>
      <c r="H40" s="168"/>
      <c r="I40" s="216" t="e">
        <f>VLOOKUP($A40,SmallboreRifle!$C$14:$AF$74,27,FALSE)</f>
        <v>#N/A</v>
      </c>
      <c r="J40" s="169" t="e">
        <f>VLOOKUP($A40,SmallboreRifle!$C$14:$AF$74,28,FALSE)</f>
        <v>#N/A</v>
      </c>
      <c r="K40" s="169" t="e">
        <f>VLOOKUP($A40,SmallboreRifle!$C$14:$AF$74,29,FALSE)</f>
        <v>#N/A</v>
      </c>
      <c r="L40" s="169" t="e">
        <f>VLOOKUP($A40,SmallboreRifle!$C$14:$AF$74,30,FALSE)</f>
        <v>#N/A</v>
      </c>
      <c r="M40" s="216" t="e">
        <f>VLOOKUP($A40,AirRifle!$C$14:$AK$74,34,FALSE)</f>
        <v>#N/A</v>
      </c>
      <c r="N40" s="169" t="e">
        <f>VLOOKUP($A40,AirRifle!$C$14:$AK$74,35,FALSE)</f>
        <v>#N/A</v>
      </c>
    </row>
    <row r="41" spans="1:14" ht="20.100000000000001" customHeight="1" x14ac:dyDescent="0.25">
      <c r="A41" s="212">
        <v>139</v>
      </c>
      <c r="B41" s="214">
        <f>Name!$E$7</f>
        <v>0</v>
      </c>
      <c r="C41" s="169">
        <f>VLOOKUP($A41,Name!$B$12:$R$67,6,FALSE)</f>
        <v>0</v>
      </c>
      <c r="D41" s="168">
        <f>VLOOKUP($A41,Name!$B$12:$R$67,2,FALSE)</f>
        <v>0</v>
      </c>
      <c r="E41" s="168">
        <f>VLOOKUP($A41,Name!$B$12:$R$67,3,FALSE)</f>
        <v>0</v>
      </c>
      <c r="F41" s="168">
        <f>VLOOKUP($A41,Name!$B$12:$R$67,9,FALSE)</f>
        <v>0</v>
      </c>
      <c r="G41" s="169">
        <f>VLOOKUP($A41,Name!$B$12:$R$67,10,FALSE)</f>
        <v>0</v>
      </c>
      <c r="H41" s="168"/>
      <c r="I41" s="216" t="e">
        <f>VLOOKUP($A41,SmallboreRifle!$C$14:$AF$74,27,FALSE)</f>
        <v>#N/A</v>
      </c>
      <c r="J41" s="169" t="e">
        <f>VLOOKUP($A41,SmallboreRifle!$C$14:$AF$74,28,FALSE)</f>
        <v>#N/A</v>
      </c>
      <c r="K41" s="169" t="e">
        <f>VLOOKUP($A41,SmallboreRifle!$C$14:$AF$74,29,FALSE)</f>
        <v>#N/A</v>
      </c>
      <c r="L41" s="169" t="e">
        <f>VLOOKUP($A41,SmallboreRifle!$C$14:$AF$74,30,FALSE)</f>
        <v>#N/A</v>
      </c>
      <c r="M41" s="216" t="e">
        <f>VLOOKUP($A41,AirRifle!$C$14:$AK$74,34,FALSE)</f>
        <v>#N/A</v>
      </c>
      <c r="N41" s="169" t="e">
        <f>VLOOKUP($A41,AirRifle!$C$14:$AK$74,35,FALSE)</f>
        <v>#N/A</v>
      </c>
    </row>
    <row r="42" spans="1:14" ht="20.100000000000001" customHeight="1" x14ac:dyDescent="0.25">
      <c r="A42" s="212">
        <v>140</v>
      </c>
      <c r="B42" s="214">
        <f>Name!$E$7</f>
        <v>0</v>
      </c>
      <c r="C42" s="169">
        <f>VLOOKUP($A42,Name!$B$12:$R$67,6,FALSE)</f>
        <v>0</v>
      </c>
      <c r="D42" s="168">
        <f>VLOOKUP($A42,Name!$B$12:$R$67,2,FALSE)</f>
        <v>0</v>
      </c>
      <c r="E42" s="168">
        <f>VLOOKUP($A42,Name!$B$12:$R$67,3,FALSE)</f>
        <v>0</v>
      </c>
      <c r="F42" s="168">
        <f>VLOOKUP($A42,Name!$B$12:$R$67,9,FALSE)</f>
        <v>0</v>
      </c>
      <c r="G42" s="169">
        <f>VLOOKUP($A42,Name!$B$12:$R$67,10,FALSE)</f>
        <v>0</v>
      </c>
      <c r="H42" s="168"/>
      <c r="I42" s="216" t="e">
        <f>VLOOKUP($A42,SmallboreRifle!$C$14:$AF$74,27,FALSE)</f>
        <v>#N/A</v>
      </c>
      <c r="J42" s="169" t="e">
        <f>VLOOKUP($A42,SmallboreRifle!$C$14:$AF$74,28,FALSE)</f>
        <v>#N/A</v>
      </c>
      <c r="K42" s="169" t="e">
        <f>VLOOKUP($A42,SmallboreRifle!$C$14:$AF$74,29,FALSE)</f>
        <v>#N/A</v>
      </c>
      <c r="L42" s="169" t="e">
        <f>VLOOKUP($A42,SmallboreRifle!$C$14:$AF$74,30,FALSE)</f>
        <v>#N/A</v>
      </c>
      <c r="M42" s="216" t="e">
        <f>VLOOKUP($A42,AirRifle!$C$14:$AK$74,34,FALSE)</f>
        <v>#N/A</v>
      </c>
      <c r="N42" s="169" t="e">
        <f>VLOOKUP($A42,AirRifle!$C$14:$AK$74,35,FALSE)</f>
        <v>#N/A</v>
      </c>
    </row>
    <row r="43" spans="1:14" ht="20.100000000000001" customHeight="1" x14ac:dyDescent="0.25">
      <c r="A43" s="212">
        <v>141</v>
      </c>
      <c r="B43" s="214">
        <f>Name!$E$7</f>
        <v>0</v>
      </c>
      <c r="C43" s="169">
        <f>VLOOKUP($A43,Name!$B$12:$R$67,6,FALSE)</f>
        <v>0</v>
      </c>
      <c r="D43" s="168">
        <f>VLOOKUP($A43,Name!$B$12:$R$67,2,FALSE)</f>
        <v>0</v>
      </c>
      <c r="E43" s="168">
        <f>VLOOKUP($A43,Name!$B$12:$R$67,3,FALSE)</f>
        <v>0</v>
      </c>
      <c r="F43" s="168">
        <f>VLOOKUP($A43,Name!$B$12:$R$67,9,FALSE)</f>
        <v>0</v>
      </c>
      <c r="G43" s="169">
        <f>VLOOKUP($A43,Name!$B$12:$R$67,10,FALSE)</f>
        <v>0</v>
      </c>
      <c r="H43" s="168"/>
      <c r="I43" s="216" t="e">
        <f>VLOOKUP($A43,SmallboreRifle!$C$14:$AF$74,27,FALSE)</f>
        <v>#N/A</v>
      </c>
      <c r="J43" s="169" t="e">
        <f>VLOOKUP($A43,SmallboreRifle!$C$14:$AF$74,28,FALSE)</f>
        <v>#N/A</v>
      </c>
      <c r="K43" s="169" t="e">
        <f>VLOOKUP($A43,SmallboreRifle!$C$14:$AF$74,29,FALSE)</f>
        <v>#N/A</v>
      </c>
      <c r="L43" s="169" t="e">
        <f>VLOOKUP($A43,SmallboreRifle!$C$14:$AF$74,30,FALSE)</f>
        <v>#N/A</v>
      </c>
      <c r="M43" s="216" t="e">
        <f>VLOOKUP($A43,AirRifle!$C$14:$AK$74,34,FALSE)</f>
        <v>#N/A</v>
      </c>
      <c r="N43" s="169" t="e">
        <f>VLOOKUP($A43,AirRifle!$C$14:$AK$74,35,FALSE)</f>
        <v>#N/A</v>
      </c>
    </row>
    <row r="44" spans="1:14" ht="20.100000000000001" customHeight="1" x14ac:dyDescent="0.25">
      <c r="A44" s="212">
        <v>142</v>
      </c>
      <c r="B44" s="214">
        <f>Name!$E$7</f>
        <v>0</v>
      </c>
      <c r="C44" s="169">
        <f>VLOOKUP($A44,Name!$B$12:$R$67,6,FALSE)</f>
        <v>0</v>
      </c>
      <c r="D44" s="168">
        <f>VLOOKUP($A44,Name!$B$12:$R$67,2,FALSE)</f>
        <v>0</v>
      </c>
      <c r="E44" s="168">
        <f>VLOOKUP($A44,Name!$B$12:$R$67,3,FALSE)</f>
        <v>0</v>
      </c>
      <c r="F44" s="168">
        <f>VLOOKUP($A44,Name!$B$12:$R$67,9,FALSE)</f>
        <v>0</v>
      </c>
      <c r="G44" s="169">
        <f>VLOOKUP($A44,Name!$B$12:$R$67,10,FALSE)</f>
        <v>0</v>
      </c>
      <c r="H44" s="168"/>
      <c r="I44" s="216" t="e">
        <f>VLOOKUP($A44,SmallboreRifle!$C$14:$AF$74,27,FALSE)</f>
        <v>#N/A</v>
      </c>
      <c r="J44" s="169" t="e">
        <f>VLOOKUP($A44,SmallboreRifle!$C$14:$AF$74,28,FALSE)</f>
        <v>#N/A</v>
      </c>
      <c r="K44" s="169" t="e">
        <f>VLOOKUP($A44,SmallboreRifle!$C$14:$AF$74,29,FALSE)</f>
        <v>#N/A</v>
      </c>
      <c r="L44" s="169" t="e">
        <f>VLOOKUP($A44,SmallboreRifle!$C$14:$AF$74,30,FALSE)</f>
        <v>#N/A</v>
      </c>
      <c r="M44" s="216" t="e">
        <f>VLOOKUP($A44,AirRifle!$C$14:$AK$74,34,FALSE)</f>
        <v>#N/A</v>
      </c>
      <c r="N44" s="169" t="e">
        <f>VLOOKUP($A44,AirRifle!$C$14:$AK$74,35,FALSE)</f>
        <v>#N/A</v>
      </c>
    </row>
    <row r="45" spans="1:14" ht="20.100000000000001" customHeight="1" x14ac:dyDescent="0.25">
      <c r="A45" s="212">
        <v>143</v>
      </c>
      <c r="B45" s="214">
        <f>Name!$E$7</f>
        <v>0</v>
      </c>
      <c r="C45" s="169">
        <f>VLOOKUP($A45,Name!$B$12:$R$67,6,FALSE)</f>
        <v>0</v>
      </c>
      <c r="D45" s="168">
        <f>VLOOKUP($A45,Name!$B$12:$R$67,2,FALSE)</f>
        <v>0</v>
      </c>
      <c r="E45" s="168">
        <f>VLOOKUP($A45,Name!$B$12:$R$67,3,FALSE)</f>
        <v>0</v>
      </c>
      <c r="F45" s="168">
        <f>VLOOKUP($A45,Name!$B$12:$R$67,9,FALSE)</f>
        <v>0</v>
      </c>
      <c r="G45" s="169">
        <f>VLOOKUP($A45,Name!$B$12:$R$67,10,FALSE)</f>
        <v>0</v>
      </c>
      <c r="H45" s="168"/>
      <c r="I45" s="216" t="e">
        <f>VLOOKUP($A45,SmallboreRifle!$C$14:$AF$74,27,FALSE)</f>
        <v>#N/A</v>
      </c>
      <c r="J45" s="169" t="e">
        <f>VLOOKUP($A45,SmallboreRifle!$C$14:$AF$74,28,FALSE)</f>
        <v>#N/A</v>
      </c>
      <c r="K45" s="169" t="e">
        <f>VLOOKUP($A45,SmallboreRifle!$C$14:$AF$74,29,FALSE)</f>
        <v>#N/A</v>
      </c>
      <c r="L45" s="169" t="e">
        <f>VLOOKUP($A45,SmallboreRifle!$C$14:$AF$74,30,FALSE)</f>
        <v>#N/A</v>
      </c>
      <c r="M45" s="216" t="e">
        <f>VLOOKUP($A45,AirRifle!$C$14:$AK$74,34,FALSE)</f>
        <v>#N/A</v>
      </c>
      <c r="N45" s="169" t="e">
        <f>VLOOKUP($A45,AirRifle!$C$14:$AK$74,35,FALSE)</f>
        <v>#N/A</v>
      </c>
    </row>
    <row r="46" spans="1:14" ht="20.100000000000001" customHeight="1" x14ac:dyDescent="0.25">
      <c r="A46" s="212">
        <v>144</v>
      </c>
      <c r="B46" s="214">
        <f>Name!$E$7</f>
        <v>0</v>
      </c>
      <c r="C46" s="169">
        <f>VLOOKUP($A46,Name!$B$12:$R$67,6,FALSE)</f>
        <v>0</v>
      </c>
      <c r="D46" s="168">
        <f>VLOOKUP($A46,Name!$B$12:$R$67,2,FALSE)</f>
        <v>0</v>
      </c>
      <c r="E46" s="168">
        <f>VLOOKUP($A46,Name!$B$12:$R$67,3,FALSE)</f>
        <v>0</v>
      </c>
      <c r="F46" s="168">
        <f>VLOOKUP($A46,Name!$B$12:$R$67,9,FALSE)</f>
        <v>0</v>
      </c>
      <c r="G46" s="169">
        <f>VLOOKUP($A46,Name!$B$12:$R$67,10,FALSE)</f>
        <v>0</v>
      </c>
      <c r="H46" s="168"/>
      <c r="I46" s="216" t="e">
        <f>VLOOKUP($A46,SmallboreRifle!$C$14:$AF$74,27,FALSE)</f>
        <v>#N/A</v>
      </c>
      <c r="J46" s="169" t="e">
        <f>VLOOKUP($A46,SmallboreRifle!$C$14:$AF$74,28,FALSE)</f>
        <v>#N/A</v>
      </c>
      <c r="K46" s="169" t="e">
        <f>VLOOKUP($A46,SmallboreRifle!$C$14:$AF$74,29,FALSE)</f>
        <v>#N/A</v>
      </c>
      <c r="L46" s="169" t="e">
        <f>VLOOKUP($A46,SmallboreRifle!$C$14:$AF$74,30,FALSE)</f>
        <v>#N/A</v>
      </c>
      <c r="M46" s="216" t="e">
        <f>VLOOKUP($A46,AirRifle!$C$14:$AK$74,34,FALSE)</f>
        <v>#N/A</v>
      </c>
      <c r="N46" s="169" t="e">
        <f>VLOOKUP($A46,AirRifle!$C$14:$AK$74,35,FALSE)</f>
        <v>#N/A</v>
      </c>
    </row>
    <row r="47" spans="1:14" ht="20.100000000000001" customHeight="1" x14ac:dyDescent="0.25">
      <c r="A47" s="212">
        <v>145</v>
      </c>
      <c r="B47" s="214">
        <f>Name!$E$7</f>
        <v>0</v>
      </c>
      <c r="C47" s="169">
        <f>VLOOKUP($A47,Name!$B$12:$R$67,6,FALSE)</f>
        <v>0</v>
      </c>
      <c r="D47" s="168">
        <f>VLOOKUP($A47,Name!$B$12:$R$67,2,FALSE)</f>
        <v>0</v>
      </c>
      <c r="E47" s="168">
        <f>VLOOKUP($A47,Name!$B$12:$R$67,3,FALSE)</f>
        <v>0</v>
      </c>
      <c r="F47" s="168">
        <f>VLOOKUP($A47,Name!$B$12:$R$67,9,FALSE)</f>
        <v>0</v>
      </c>
      <c r="G47" s="169">
        <f>VLOOKUP($A47,Name!$B$12:$R$67,10,FALSE)</f>
        <v>0</v>
      </c>
      <c r="H47" s="168"/>
      <c r="I47" s="216" t="e">
        <f>VLOOKUP($A47,SmallboreRifle!$C$14:$AF$74,27,FALSE)</f>
        <v>#N/A</v>
      </c>
      <c r="J47" s="169" t="e">
        <f>VLOOKUP($A47,SmallboreRifle!$C$14:$AF$74,28,FALSE)</f>
        <v>#N/A</v>
      </c>
      <c r="K47" s="169" t="e">
        <f>VLOOKUP($A47,SmallboreRifle!$C$14:$AF$74,29,FALSE)</f>
        <v>#N/A</v>
      </c>
      <c r="L47" s="169" t="e">
        <f>VLOOKUP($A47,SmallboreRifle!$C$14:$AF$74,30,FALSE)</f>
        <v>#N/A</v>
      </c>
      <c r="M47" s="216" t="e">
        <f>VLOOKUP($A47,AirRifle!$C$14:$AK$74,34,FALSE)</f>
        <v>#N/A</v>
      </c>
      <c r="N47" s="169" t="e">
        <f>VLOOKUP($A47,AirRifle!$C$14:$AK$74,35,FALSE)</f>
        <v>#N/A</v>
      </c>
    </row>
    <row r="48" spans="1:14" ht="20.100000000000001" customHeight="1" x14ac:dyDescent="0.25">
      <c r="A48" s="212">
        <v>146</v>
      </c>
      <c r="B48" s="214">
        <f>Name!$E$7</f>
        <v>0</v>
      </c>
      <c r="C48" s="169">
        <f>VLOOKUP($A48,Name!$B$12:$R$67,6,FALSE)</f>
        <v>0</v>
      </c>
      <c r="D48" s="168">
        <f>VLOOKUP($A48,Name!$B$12:$R$67,2,FALSE)</f>
        <v>0</v>
      </c>
      <c r="E48" s="168">
        <f>VLOOKUP($A48,Name!$B$12:$R$67,3,FALSE)</f>
        <v>0</v>
      </c>
      <c r="F48" s="168">
        <f>VLOOKUP($A48,Name!$B$12:$R$67,9,FALSE)</f>
        <v>0</v>
      </c>
      <c r="G48" s="169">
        <f>VLOOKUP($A48,Name!$B$12:$R$67,10,FALSE)</f>
        <v>0</v>
      </c>
      <c r="H48" s="168"/>
      <c r="I48" s="216" t="e">
        <f>VLOOKUP($A48,SmallboreRifle!$C$14:$AF$74,27,FALSE)</f>
        <v>#N/A</v>
      </c>
      <c r="J48" s="169" t="e">
        <f>VLOOKUP($A48,SmallboreRifle!$C$14:$AF$74,28,FALSE)</f>
        <v>#N/A</v>
      </c>
      <c r="K48" s="169" t="e">
        <f>VLOOKUP($A48,SmallboreRifle!$C$14:$AF$74,29,FALSE)</f>
        <v>#N/A</v>
      </c>
      <c r="L48" s="169" t="e">
        <f>VLOOKUP($A48,SmallboreRifle!$C$14:$AF$74,30,FALSE)</f>
        <v>#N/A</v>
      </c>
      <c r="M48" s="216" t="e">
        <f>VLOOKUP($A48,AirRifle!$C$14:$AK$74,34,FALSE)</f>
        <v>#N/A</v>
      </c>
      <c r="N48" s="169" t="e">
        <f>VLOOKUP($A48,AirRifle!$C$14:$AK$74,35,FALSE)</f>
        <v>#N/A</v>
      </c>
    </row>
    <row r="49" spans="1:14" ht="20.100000000000001" customHeight="1" x14ac:dyDescent="0.25">
      <c r="A49" s="212">
        <v>147</v>
      </c>
      <c r="B49" s="214">
        <f>Name!$E$7</f>
        <v>0</v>
      </c>
      <c r="C49" s="169">
        <f>VLOOKUP($A49,Name!$B$12:$R$67,6,FALSE)</f>
        <v>0</v>
      </c>
      <c r="D49" s="168">
        <f>VLOOKUP($A49,Name!$B$12:$R$67,2,FALSE)</f>
        <v>0</v>
      </c>
      <c r="E49" s="168">
        <f>VLOOKUP($A49,Name!$B$12:$R$67,3,FALSE)</f>
        <v>0</v>
      </c>
      <c r="F49" s="168">
        <f>VLOOKUP($A49,Name!$B$12:$R$67,9,FALSE)</f>
        <v>0</v>
      </c>
      <c r="G49" s="169">
        <f>VLOOKUP($A49,Name!$B$12:$R$67,10,FALSE)</f>
        <v>0</v>
      </c>
      <c r="H49" s="168"/>
      <c r="I49" s="216" t="e">
        <f>VLOOKUP($A49,SmallboreRifle!$C$14:$AF$74,27,FALSE)</f>
        <v>#N/A</v>
      </c>
      <c r="J49" s="169" t="e">
        <f>VLOOKUP($A49,SmallboreRifle!$C$14:$AF$74,28,FALSE)</f>
        <v>#N/A</v>
      </c>
      <c r="K49" s="169" t="e">
        <f>VLOOKUP($A49,SmallboreRifle!$C$14:$AF$74,29,FALSE)</f>
        <v>#N/A</v>
      </c>
      <c r="L49" s="169" t="e">
        <f>VLOOKUP($A49,SmallboreRifle!$C$14:$AF$74,30,FALSE)</f>
        <v>#N/A</v>
      </c>
      <c r="M49" s="216" t="e">
        <f>VLOOKUP($A49,AirRifle!$C$14:$AK$74,34,FALSE)</f>
        <v>#N/A</v>
      </c>
      <c r="N49" s="169" t="e">
        <f>VLOOKUP($A49,AirRifle!$C$14:$AK$74,35,FALSE)</f>
        <v>#N/A</v>
      </c>
    </row>
    <row r="50" spans="1:14" ht="20.100000000000001" customHeight="1" x14ac:dyDescent="0.25">
      <c r="A50" s="212">
        <v>148</v>
      </c>
      <c r="B50" s="214">
        <f>Name!$E$7</f>
        <v>0</v>
      </c>
      <c r="C50" s="169">
        <f>VLOOKUP($A50,Name!$B$12:$R$67,6,FALSE)</f>
        <v>0</v>
      </c>
      <c r="D50" s="168">
        <f>VLOOKUP($A50,Name!$B$12:$R$67,2,FALSE)</f>
        <v>0</v>
      </c>
      <c r="E50" s="168">
        <f>VLOOKUP($A50,Name!$B$12:$R$67,3,FALSE)</f>
        <v>0</v>
      </c>
      <c r="F50" s="168">
        <f>VLOOKUP($A50,Name!$B$12:$R$67,9,FALSE)</f>
        <v>0</v>
      </c>
      <c r="G50" s="169">
        <f>VLOOKUP($A50,Name!$B$12:$R$67,10,FALSE)</f>
        <v>0</v>
      </c>
      <c r="H50" s="168"/>
      <c r="I50" s="216" t="e">
        <f>VLOOKUP($A50,SmallboreRifle!$C$14:$AF$74,27,FALSE)</f>
        <v>#N/A</v>
      </c>
      <c r="J50" s="169" t="e">
        <f>VLOOKUP($A50,SmallboreRifle!$C$14:$AF$74,28,FALSE)</f>
        <v>#N/A</v>
      </c>
      <c r="K50" s="169" t="e">
        <f>VLOOKUP($A50,SmallboreRifle!$C$14:$AF$74,29,FALSE)</f>
        <v>#N/A</v>
      </c>
      <c r="L50" s="169" t="e">
        <f>VLOOKUP($A50,SmallboreRifle!$C$14:$AF$74,30,FALSE)</f>
        <v>#N/A</v>
      </c>
      <c r="M50" s="216" t="e">
        <f>VLOOKUP($A50,AirRifle!$C$14:$AK$74,34,FALSE)</f>
        <v>#N/A</v>
      </c>
      <c r="N50" s="169" t="e">
        <f>VLOOKUP($A50,AirRifle!$C$14:$AK$74,35,FALSE)</f>
        <v>#N/A</v>
      </c>
    </row>
    <row r="51" spans="1:14" ht="20.100000000000001" customHeight="1" x14ac:dyDescent="0.25">
      <c r="A51" s="212">
        <v>149</v>
      </c>
      <c r="B51" s="214">
        <f>Name!$E$7</f>
        <v>0</v>
      </c>
      <c r="C51" s="169">
        <f>VLOOKUP($A51,Name!$B$12:$R$67,6,FALSE)</f>
        <v>0</v>
      </c>
      <c r="D51" s="168">
        <f>VLOOKUP($A51,Name!$B$12:$R$67,2,FALSE)</f>
        <v>0</v>
      </c>
      <c r="E51" s="168">
        <f>VLOOKUP($A51,Name!$B$12:$R$67,3,FALSE)</f>
        <v>0</v>
      </c>
      <c r="F51" s="168">
        <f>VLOOKUP($A51,Name!$B$12:$R$67,9,FALSE)</f>
        <v>0</v>
      </c>
      <c r="G51" s="169">
        <f>VLOOKUP($A51,Name!$B$12:$R$67,10,FALSE)</f>
        <v>0</v>
      </c>
      <c r="H51" s="168"/>
      <c r="I51" s="216" t="e">
        <f>VLOOKUP($A51,SmallboreRifle!$C$14:$AF$74,27,FALSE)</f>
        <v>#N/A</v>
      </c>
      <c r="J51" s="169" t="e">
        <f>VLOOKUP($A51,SmallboreRifle!$C$14:$AF$74,28,FALSE)</f>
        <v>#N/A</v>
      </c>
      <c r="K51" s="169" t="e">
        <f>VLOOKUP($A51,SmallboreRifle!$C$14:$AF$74,29,FALSE)</f>
        <v>#N/A</v>
      </c>
      <c r="L51" s="169" t="e">
        <f>VLOOKUP($A51,SmallboreRifle!$C$14:$AF$74,30,FALSE)</f>
        <v>#N/A</v>
      </c>
      <c r="M51" s="216" t="e">
        <f>VLOOKUP($A51,AirRifle!$C$14:$AK$74,34,FALSE)</f>
        <v>#N/A</v>
      </c>
      <c r="N51" s="169" t="e">
        <f>VLOOKUP($A51,AirRifle!$C$14:$AK$74,35,FALSE)</f>
        <v>#N/A</v>
      </c>
    </row>
    <row r="52" spans="1:14" ht="20.100000000000001" customHeight="1" x14ac:dyDescent="0.25">
      <c r="A52" s="212">
        <v>150</v>
      </c>
      <c r="B52" s="214">
        <f>Name!$E$7</f>
        <v>0</v>
      </c>
      <c r="C52" s="169">
        <f>VLOOKUP($A52,Name!$B$12:$R$67,6,FALSE)</f>
        <v>0</v>
      </c>
      <c r="D52" s="168">
        <f>VLOOKUP($A52,Name!$B$12:$R$67,2,FALSE)</f>
        <v>0</v>
      </c>
      <c r="E52" s="168">
        <f>VLOOKUP($A52,Name!$B$12:$R$67,3,FALSE)</f>
        <v>0</v>
      </c>
      <c r="F52" s="168">
        <f>VLOOKUP($A52,Name!$B$12:$R$67,9,FALSE)</f>
        <v>0</v>
      </c>
      <c r="G52" s="169">
        <f>VLOOKUP($A52,Name!$B$12:$R$67,10,FALSE)</f>
        <v>0</v>
      </c>
      <c r="H52" s="168"/>
      <c r="I52" s="216" t="e">
        <f>VLOOKUP($A52,SmallboreRifle!$C$14:$AF$74,27,FALSE)</f>
        <v>#N/A</v>
      </c>
      <c r="J52" s="169" t="e">
        <f>VLOOKUP($A52,SmallboreRifle!$C$14:$AF$74,28,FALSE)</f>
        <v>#N/A</v>
      </c>
      <c r="K52" s="169" t="e">
        <f>VLOOKUP($A52,SmallboreRifle!$C$14:$AF$74,29,FALSE)</f>
        <v>#N/A</v>
      </c>
      <c r="L52" s="169" t="e">
        <f>VLOOKUP($A52,SmallboreRifle!$C$14:$AF$74,30,FALSE)</f>
        <v>#N/A</v>
      </c>
      <c r="M52" s="216" t="e">
        <f>VLOOKUP($A52,AirRifle!$C$14:$AK$74,34,FALSE)</f>
        <v>#N/A</v>
      </c>
      <c r="N52" s="169" t="e">
        <f>VLOOKUP($A52,AirRifle!$C$14:$AK$74,35,FALSE)</f>
        <v>#N/A</v>
      </c>
    </row>
    <row r="53" spans="1:14" ht="20.100000000000001" customHeight="1" x14ac:dyDescent="0.25">
      <c r="A53" s="212">
        <v>151</v>
      </c>
      <c r="B53" s="214">
        <f>Name!$E$7</f>
        <v>0</v>
      </c>
      <c r="C53" s="169">
        <f>VLOOKUP($A53,Name!$B$12:$R$67,6,FALSE)</f>
        <v>0</v>
      </c>
      <c r="D53" s="168">
        <f>VLOOKUP($A53,Name!$B$12:$R$67,2,FALSE)</f>
        <v>0</v>
      </c>
      <c r="E53" s="168">
        <f>VLOOKUP($A53,Name!$B$12:$R$67,3,FALSE)</f>
        <v>0</v>
      </c>
      <c r="F53" s="168">
        <f>VLOOKUP($A53,Name!$B$12:$R$67,9,FALSE)</f>
        <v>0</v>
      </c>
      <c r="G53" s="169">
        <f>VLOOKUP($A53,Name!$B$12:$R$67,10,FALSE)</f>
        <v>0</v>
      </c>
      <c r="H53" s="168"/>
      <c r="I53" s="216" t="e">
        <f>VLOOKUP($A53,SmallboreRifle!$C$14:$AF$74,27,FALSE)</f>
        <v>#N/A</v>
      </c>
      <c r="J53" s="169" t="e">
        <f>VLOOKUP($A53,SmallboreRifle!$C$14:$AF$74,28,FALSE)</f>
        <v>#N/A</v>
      </c>
      <c r="K53" s="169" t="e">
        <f>VLOOKUP($A53,SmallboreRifle!$C$14:$AF$74,29,FALSE)</f>
        <v>#N/A</v>
      </c>
      <c r="L53" s="169" t="e">
        <f>VLOOKUP($A53,SmallboreRifle!$C$14:$AF$74,30,FALSE)</f>
        <v>#N/A</v>
      </c>
      <c r="M53" s="216" t="e">
        <f>VLOOKUP($A53,AirRifle!$C$14:$AK$74,34,FALSE)</f>
        <v>#N/A</v>
      </c>
      <c r="N53" s="169" t="e">
        <f>VLOOKUP($A53,AirRifle!$C$14:$AK$74,35,FALSE)</f>
        <v>#N/A</v>
      </c>
    </row>
    <row r="54" spans="1:14" ht="20.100000000000001" customHeight="1" x14ac:dyDescent="0.25">
      <c r="A54" s="212">
        <v>152</v>
      </c>
      <c r="B54" s="214">
        <f>Name!$E$7</f>
        <v>0</v>
      </c>
      <c r="C54" s="169">
        <f>VLOOKUP($A54,Name!$B$12:$R$67,6,FALSE)</f>
        <v>0</v>
      </c>
      <c r="D54" s="168">
        <f>VLOOKUP($A54,Name!$B$12:$R$67,2,FALSE)</f>
        <v>0</v>
      </c>
      <c r="E54" s="168">
        <f>VLOOKUP($A54,Name!$B$12:$R$67,3,FALSE)</f>
        <v>0</v>
      </c>
      <c r="F54" s="168">
        <f>VLOOKUP($A54,Name!$B$12:$R$67,9,FALSE)</f>
        <v>0</v>
      </c>
      <c r="G54" s="169">
        <f>VLOOKUP($A54,Name!$B$12:$R$67,10,FALSE)</f>
        <v>0</v>
      </c>
      <c r="H54" s="168"/>
      <c r="I54" s="216" t="e">
        <f>VLOOKUP($A54,SmallboreRifle!$C$14:$AF$74,27,FALSE)</f>
        <v>#N/A</v>
      </c>
      <c r="J54" s="169" t="e">
        <f>VLOOKUP($A54,SmallboreRifle!$C$14:$AF$74,28,FALSE)</f>
        <v>#N/A</v>
      </c>
      <c r="K54" s="169" t="e">
        <f>VLOOKUP($A54,SmallboreRifle!$C$14:$AF$74,29,FALSE)</f>
        <v>#N/A</v>
      </c>
      <c r="L54" s="169" t="e">
        <f>VLOOKUP($A54,SmallboreRifle!$C$14:$AF$74,30,FALSE)</f>
        <v>#N/A</v>
      </c>
      <c r="M54" s="216" t="e">
        <f>VLOOKUP($A54,AirRifle!$C$14:$AK$74,34,FALSE)</f>
        <v>#N/A</v>
      </c>
      <c r="N54" s="169" t="e">
        <f>VLOOKUP($A54,AirRifle!$C$14:$AK$74,35,FALSE)</f>
        <v>#N/A</v>
      </c>
    </row>
    <row r="55" spans="1:14" ht="20.100000000000001" customHeight="1" x14ac:dyDescent="0.25">
      <c r="A55" s="212">
        <v>153</v>
      </c>
      <c r="B55" s="214">
        <f>Name!$E$7</f>
        <v>0</v>
      </c>
      <c r="C55" s="169">
        <f>VLOOKUP($A55,Name!$B$12:$R$67,6,FALSE)</f>
        <v>0</v>
      </c>
      <c r="D55" s="168">
        <f>VLOOKUP($A55,Name!$B$12:$R$67,2,FALSE)</f>
        <v>0</v>
      </c>
      <c r="E55" s="168">
        <f>VLOOKUP($A55,Name!$B$12:$R$67,3,FALSE)</f>
        <v>0</v>
      </c>
      <c r="F55" s="168">
        <f>VLOOKUP($A55,Name!$B$12:$R$67,9,FALSE)</f>
        <v>0</v>
      </c>
      <c r="G55" s="169">
        <f>VLOOKUP($A55,Name!$B$12:$R$67,10,FALSE)</f>
        <v>0</v>
      </c>
      <c r="H55" s="168"/>
      <c r="I55" s="216" t="e">
        <f>VLOOKUP($A55,SmallboreRifle!$C$14:$AF$74,27,FALSE)</f>
        <v>#N/A</v>
      </c>
      <c r="J55" s="169" t="e">
        <f>VLOOKUP($A55,SmallboreRifle!$C$14:$AF$74,28,FALSE)</f>
        <v>#N/A</v>
      </c>
      <c r="K55" s="169" t="e">
        <f>VLOOKUP($A55,SmallboreRifle!$C$14:$AF$74,29,FALSE)</f>
        <v>#N/A</v>
      </c>
      <c r="L55" s="169" t="e">
        <f>VLOOKUP($A55,SmallboreRifle!$C$14:$AF$74,30,FALSE)</f>
        <v>#N/A</v>
      </c>
      <c r="M55" s="216" t="e">
        <f>VLOOKUP($A55,AirRifle!$C$14:$AK$74,34,FALSE)</f>
        <v>#N/A</v>
      </c>
      <c r="N55" s="169" t="e">
        <f>VLOOKUP($A55,AirRifle!$C$14:$AK$74,35,FALSE)</f>
        <v>#N/A</v>
      </c>
    </row>
    <row r="56" spans="1:14" ht="20.100000000000001" customHeight="1" x14ac:dyDescent="0.25">
      <c r="A56" s="212">
        <v>154</v>
      </c>
      <c r="B56" s="214">
        <f>Name!$E$7</f>
        <v>0</v>
      </c>
      <c r="C56" s="169">
        <f>VLOOKUP($A56,Name!$B$12:$R$67,6,FALSE)</f>
        <v>0</v>
      </c>
      <c r="D56" s="168">
        <f>VLOOKUP($A56,Name!$B$12:$R$67,2,FALSE)</f>
        <v>0</v>
      </c>
      <c r="E56" s="168">
        <f>VLOOKUP($A56,Name!$B$12:$R$67,3,FALSE)</f>
        <v>0</v>
      </c>
      <c r="F56" s="168">
        <f>VLOOKUP($A56,Name!$B$12:$R$67,9,FALSE)</f>
        <v>0</v>
      </c>
      <c r="G56" s="169">
        <f>VLOOKUP($A56,Name!$B$12:$R$67,10,FALSE)</f>
        <v>0</v>
      </c>
      <c r="H56" s="168"/>
      <c r="I56" s="216" t="e">
        <f>VLOOKUP($A56,SmallboreRifle!$C$14:$AF$74,27,FALSE)</f>
        <v>#N/A</v>
      </c>
      <c r="J56" s="169" t="e">
        <f>VLOOKUP($A56,SmallboreRifle!$C$14:$AF$74,28,FALSE)</f>
        <v>#N/A</v>
      </c>
      <c r="K56" s="169" t="e">
        <f>VLOOKUP($A56,SmallboreRifle!$C$14:$AF$74,29,FALSE)</f>
        <v>#N/A</v>
      </c>
      <c r="L56" s="169" t="e">
        <f>VLOOKUP($A56,SmallboreRifle!$C$14:$AF$74,30,FALSE)</f>
        <v>#N/A</v>
      </c>
      <c r="M56" s="216" t="e">
        <f>VLOOKUP($A56,AirRifle!$C$14:$AK$74,34,FALSE)</f>
        <v>#N/A</v>
      </c>
      <c r="N56" s="169" t="e">
        <f>VLOOKUP($A56,AirRifle!$C$14:$AK$74,35,FALSE)</f>
        <v>#N/A</v>
      </c>
    </row>
    <row r="57" spans="1:14" ht="20.100000000000001" customHeight="1" x14ac:dyDescent="0.25">
      <c r="A57" s="212">
        <v>155</v>
      </c>
      <c r="B57" s="214">
        <f>Name!$E$7</f>
        <v>0</v>
      </c>
      <c r="C57" s="169">
        <f>VLOOKUP($A57,Name!$B$12:$R$67,6,FALSE)</f>
        <v>0</v>
      </c>
      <c r="D57" s="168">
        <f>VLOOKUP($A57,Name!$B$12:$R$67,2,FALSE)</f>
        <v>0</v>
      </c>
      <c r="E57" s="168">
        <f>VLOOKUP($A57,Name!$B$12:$R$67,3,FALSE)</f>
        <v>0</v>
      </c>
      <c r="F57" s="168">
        <f>VLOOKUP($A57,Name!$B$12:$R$67,9,FALSE)</f>
        <v>0</v>
      </c>
      <c r="G57" s="169">
        <f>VLOOKUP($A57,Name!$B$12:$R$67,10,FALSE)</f>
        <v>0</v>
      </c>
      <c r="H57" s="168"/>
      <c r="I57" s="216" t="e">
        <f>VLOOKUP($A57,SmallboreRifle!$C$14:$AF$74,27,FALSE)</f>
        <v>#N/A</v>
      </c>
      <c r="J57" s="169" t="e">
        <f>VLOOKUP($A57,SmallboreRifle!$C$14:$AF$74,28,FALSE)</f>
        <v>#N/A</v>
      </c>
      <c r="K57" s="169" t="e">
        <f>VLOOKUP($A57,SmallboreRifle!$C$14:$AF$74,29,FALSE)</f>
        <v>#N/A</v>
      </c>
      <c r="L57" s="169" t="e">
        <f>VLOOKUP($A57,SmallboreRifle!$C$14:$AF$74,30,FALSE)</f>
        <v>#N/A</v>
      </c>
      <c r="M57" s="216" t="e">
        <f>VLOOKUP($A57,AirRifle!$C$14:$AK$74,34,FALSE)</f>
        <v>#N/A</v>
      </c>
      <c r="N57" s="169" t="e">
        <f>VLOOKUP($A57,AirRifle!$C$14:$AK$74,35,FALSE)</f>
        <v>#N/A</v>
      </c>
    </row>
    <row r="58" spans="1:14" ht="20.100000000000001" customHeight="1" x14ac:dyDescent="0.25">
      <c r="A58" s="212">
        <v>156</v>
      </c>
      <c r="B58" s="214">
        <f>Name!$E$7</f>
        <v>0</v>
      </c>
      <c r="C58" s="169">
        <f>VLOOKUP($A58,Name!$B$12:$R$67,6,FALSE)</f>
        <v>0</v>
      </c>
      <c r="D58" s="168">
        <f>VLOOKUP($A58,Name!$B$12:$R$67,2,FALSE)</f>
        <v>0</v>
      </c>
      <c r="E58" s="168">
        <f>VLOOKUP($A58,Name!$B$12:$R$67,3,FALSE)</f>
        <v>0</v>
      </c>
      <c r="F58" s="168">
        <f>VLOOKUP($A58,Name!$B$12:$R$67,9,FALSE)</f>
        <v>0</v>
      </c>
      <c r="G58" s="169">
        <f>VLOOKUP($A58,Name!$B$12:$R$67,10,FALSE)</f>
        <v>0</v>
      </c>
      <c r="H58" s="168"/>
      <c r="I58" s="216" t="e">
        <f>VLOOKUP($A58,SmallboreRifle!$C$14:$AF$74,27,FALSE)</f>
        <v>#N/A</v>
      </c>
      <c r="J58" s="169" t="e">
        <f>VLOOKUP($A58,SmallboreRifle!$C$14:$AF$74,28,FALSE)</f>
        <v>#N/A</v>
      </c>
      <c r="K58" s="169" t="e">
        <f>VLOOKUP($A58,SmallboreRifle!$C$14:$AF$74,29,FALSE)</f>
        <v>#N/A</v>
      </c>
      <c r="L58" s="169" t="e">
        <f>VLOOKUP($A58,SmallboreRifle!$C$14:$AF$74,30,FALSE)</f>
        <v>#N/A</v>
      </c>
      <c r="M58" s="216" t="e">
        <f>VLOOKUP($A58,AirRifle!$C$14:$AK$74,34,FALSE)</f>
        <v>#N/A</v>
      </c>
      <c r="N58" s="169" t="e">
        <f>VLOOKUP($A58,AirRifle!$C$14:$AK$74,35,FALSE)</f>
        <v>#N/A</v>
      </c>
    </row>
  </sheetData>
  <sheetProtection password="C400" sheet="1" objects="1" scenarios="1"/>
  <printOptions gridLines="1"/>
  <pageMargins left="0.7" right="0.7" top="0.75" bottom="0.75" header="0.3" footer="0.3"/>
  <pageSetup scale="4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7.7109375" style="3" customWidth="1"/>
    <col min="2" max="2" width="10.7109375" style="3" customWidth="1"/>
    <col min="3" max="3" width="20.7109375" style="6" customWidth="1"/>
    <col min="4" max="4" width="2.7109375" style="223" customWidth="1"/>
    <col min="5" max="5" width="12.7109375" style="4" customWidth="1"/>
    <col min="6" max="6" width="2.7109375" style="223" customWidth="1"/>
    <col min="7" max="7" width="12.7109375" style="4" customWidth="1"/>
    <col min="8" max="8" width="2.7109375" style="223" customWidth="1"/>
  </cols>
  <sheetData>
    <row r="1" spans="1:8" ht="30" customHeight="1" x14ac:dyDescent="0.25">
      <c r="A1" s="217" t="s">
        <v>103</v>
      </c>
      <c r="B1" s="212" t="s">
        <v>93</v>
      </c>
      <c r="C1" s="5" t="s">
        <v>22</v>
      </c>
      <c r="D1" s="218"/>
      <c r="E1" s="219" t="s">
        <v>101</v>
      </c>
      <c r="F1" s="218"/>
      <c r="G1" s="213" t="s">
        <v>41</v>
      </c>
      <c r="H1" s="218"/>
    </row>
    <row r="2" spans="1:8" ht="20.100000000000001" customHeight="1" x14ac:dyDescent="0.25">
      <c r="A2" s="212"/>
      <c r="B2" s="212"/>
      <c r="C2" s="5"/>
      <c r="D2" s="220"/>
      <c r="E2" s="213"/>
      <c r="F2" s="220"/>
      <c r="G2" s="213"/>
      <c r="H2" s="220"/>
    </row>
    <row r="3" spans="1:8" ht="20.100000000000001" customHeight="1" x14ac:dyDescent="0.25">
      <c r="A3" s="212">
        <v>0.22</v>
      </c>
      <c r="B3" s="221">
        <f>[1]Name!$E$7</f>
        <v>0</v>
      </c>
      <c r="C3" s="168" t="str">
        <f>IF([1]Free!C$14&lt;&gt;"",[1]Free!K$14,"")</f>
        <v/>
      </c>
      <c r="D3" s="222"/>
      <c r="E3" s="169" t="str">
        <f>IF(SmallboreRifle!$C$14&lt;&gt;"",SmallboreRifle!$AB$14,"")</f>
        <v/>
      </c>
      <c r="F3" s="222"/>
      <c r="G3" s="208"/>
      <c r="H3" s="222"/>
    </row>
    <row r="4" spans="1:8" ht="20.100000000000001" customHeight="1" x14ac:dyDescent="0.25">
      <c r="A4" s="212">
        <v>0.22</v>
      </c>
      <c r="B4" s="221">
        <f>[1]Name!$E$7</f>
        <v>0</v>
      </c>
      <c r="C4" s="168" t="str">
        <f>IF([1]Free!C$18&lt;&gt;"",[1]Free!K$18,"")</f>
        <v/>
      </c>
      <c r="D4" s="222"/>
      <c r="E4" s="169" t="str">
        <f>IF(SmallboreRifle!$C$19&lt;&gt;"",SmallboreRifle!$AB$19,"")</f>
        <v/>
      </c>
      <c r="F4" s="222"/>
      <c r="G4" s="208"/>
      <c r="H4" s="222"/>
    </row>
    <row r="5" spans="1:8" ht="20.100000000000001" customHeight="1" x14ac:dyDescent="0.25">
      <c r="A5" s="212">
        <v>0.22</v>
      </c>
      <c r="B5" s="221">
        <f>[1]Name!$E$7</f>
        <v>0</v>
      </c>
      <c r="C5" s="168" t="str">
        <f>IF([1]Free!C$22&lt;&gt;"",[1]Free!K$22,"")</f>
        <v/>
      </c>
      <c r="D5" s="222"/>
      <c r="E5" s="169" t="str">
        <f>IF(SmallboreRifle!$C$24&lt;&gt;"",SmallboreRifle!$AB$24,"")</f>
        <v/>
      </c>
      <c r="F5" s="222"/>
      <c r="G5" s="208"/>
      <c r="H5" s="222"/>
    </row>
    <row r="6" spans="1:8" ht="20.100000000000001" customHeight="1" x14ac:dyDescent="0.25">
      <c r="A6" s="212">
        <v>0.22</v>
      </c>
      <c r="B6" s="221">
        <f>[1]Name!$E$7</f>
        <v>0</v>
      </c>
      <c r="C6" s="168" t="str">
        <f>IF([1]Free!C$26&lt;&gt;"",[1]Free!K$26,"")</f>
        <v/>
      </c>
      <c r="D6" s="222"/>
      <c r="E6" s="169" t="str">
        <f>IF(SmallboreRifle!$C$29&lt;&gt;"",SmallboreRifle!$AB$29,"")</f>
        <v/>
      </c>
      <c r="F6" s="222"/>
      <c r="G6" s="208"/>
      <c r="H6" s="222"/>
    </row>
    <row r="7" spans="1:8" ht="20.100000000000001" customHeight="1" x14ac:dyDescent="0.25">
      <c r="A7" s="212">
        <v>0.22</v>
      </c>
      <c r="B7" s="221">
        <f>[1]Name!$E$7</f>
        <v>0</v>
      </c>
      <c r="C7" s="168" t="str">
        <f>IF([1]Free!C$30&lt;&gt;"",[1]Free!K$30,"")</f>
        <v/>
      </c>
      <c r="D7" s="222"/>
      <c r="E7" s="169" t="str">
        <f>IF(SmallboreRifle!$C$34&lt;&gt;"",SmallboreRifle!$AB$34,"")</f>
        <v/>
      </c>
      <c r="F7" s="222"/>
      <c r="G7" s="208"/>
      <c r="H7" s="222"/>
    </row>
    <row r="8" spans="1:8" ht="20.100000000000001" customHeight="1" x14ac:dyDescent="0.25">
      <c r="A8" s="212">
        <v>0.22</v>
      </c>
      <c r="B8" s="221">
        <f>[1]Name!$E$7</f>
        <v>0</v>
      </c>
      <c r="C8" s="168" t="str">
        <f>IF([1]Free!C$34&lt;&gt;"",[1]Free!K$34,"")</f>
        <v/>
      </c>
      <c r="D8" s="222"/>
      <c r="E8" s="169" t="str">
        <f>IF(SmallboreRifle!$C$39&lt;&gt;"",SmallboreRifle!$AB$39,"")</f>
        <v/>
      </c>
      <c r="F8" s="222"/>
      <c r="G8" s="208"/>
      <c r="H8" s="222"/>
    </row>
    <row r="9" spans="1:8" ht="20.100000000000001" customHeight="1" x14ac:dyDescent="0.25">
      <c r="A9" s="212"/>
      <c r="B9" s="221"/>
      <c r="C9" s="168"/>
      <c r="D9" s="222"/>
      <c r="E9" s="208"/>
      <c r="F9" s="222"/>
      <c r="G9" s="169"/>
      <c r="H9" s="222"/>
    </row>
    <row r="10" spans="1:8" ht="20.100000000000001" customHeight="1" x14ac:dyDescent="0.25">
      <c r="A10" s="212" t="s">
        <v>102</v>
      </c>
      <c r="B10" s="221">
        <f>[1]Name!$E$7</f>
        <v>0</v>
      </c>
      <c r="C10" s="168" t="str">
        <f>IF([1]Standard!C$14&lt;&gt;"",[1]Standard!K$14,"")</f>
        <v/>
      </c>
      <c r="D10" s="222"/>
      <c r="F10" s="222"/>
      <c r="G10" s="169" t="str">
        <f>IF(AirRifle!$C$14&lt;&gt;"",AirRifle!$AH$14,"")</f>
        <v/>
      </c>
      <c r="H10" s="222"/>
    </row>
    <row r="11" spans="1:8" ht="20.100000000000001" customHeight="1" x14ac:dyDescent="0.25">
      <c r="A11" s="212" t="s">
        <v>102</v>
      </c>
      <c r="B11" s="221">
        <f>[1]Name!$E$7</f>
        <v>0</v>
      </c>
      <c r="C11" s="168" t="str">
        <f>IF([1]Standard!C$18&lt;&gt;"",[1]Standard!K$18,"")</f>
        <v/>
      </c>
      <c r="D11" s="222"/>
      <c r="F11" s="222"/>
      <c r="G11" s="169" t="str">
        <f>IF(AirRifle!$C$19&lt;&gt;"",AirRifle!$AH$19,"")</f>
        <v/>
      </c>
      <c r="H11" s="222"/>
    </row>
    <row r="12" spans="1:8" ht="20.100000000000001" customHeight="1" x14ac:dyDescent="0.25">
      <c r="A12" s="212" t="s">
        <v>102</v>
      </c>
      <c r="B12" s="221">
        <f>[1]Name!$E$7</f>
        <v>0</v>
      </c>
      <c r="C12" s="168" t="str">
        <f>IF([1]Standard!C$22&lt;&gt;"",[1]Standard!K$22,"")</f>
        <v/>
      </c>
      <c r="D12" s="222"/>
      <c r="F12" s="222"/>
      <c r="G12" s="169" t="str">
        <f>IF(AirRifle!$C$24&lt;&gt;"",AirRifle!$AH$24,"")</f>
        <v/>
      </c>
      <c r="H12" s="222"/>
    </row>
    <row r="13" spans="1:8" ht="20.100000000000001" customHeight="1" x14ac:dyDescent="0.25">
      <c r="A13" s="212" t="s">
        <v>102</v>
      </c>
      <c r="B13" s="221">
        <f>[1]Name!$E$7</f>
        <v>0</v>
      </c>
      <c r="C13" s="168" t="str">
        <f>IF([1]Standard!C$26&lt;&gt;"",[1]Standard!K$26,"")</f>
        <v/>
      </c>
      <c r="D13" s="222"/>
      <c r="F13" s="222"/>
      <c r="G13" s="169" t="str">
        <f>IF(AirRifle!$C$29&lt;&gt;"",AirRifle!$AH$29,"")</f>
        <v/>
      </c>
      <c r="H13" s="222"/>
    </row>
    <row r="14" spans="1:8" ht="20.100000000000001" customHeight="1" x14ac:dyDescent="0.25">
      <c r="A14" s="212" t="s">
        <v>102</v>
      </c>
      <c r="B14" s="221">
        <f>[1]Name!$E$7</f>
        <v>0</v>
      </c>
      <c r="C14" s="168" t="str">
        <f>IF([1]Standard!C$30&lt;&gt;"",[1]Standard!K$30,"")</f>
        <v/>
      </c>
      <c r="D14" s="222"/>
      <c r="F14" s="222"/>
      <c r="G14" s="169" t="str">
        <f>IF(AirRifle!$C$34&lt;&gt;"",AirRifle!$AH$34,"")</f>
        <v/>
      </c>
      <c r="H14" s="222"/>
    </row>
    <row r="15" spans="1:8" ht="20.100000000000001" customHeight="1" x14ac:dyDescent="0.25">
      <c r="A15" s="212" t="s">
        <v>102</v>
      </c>
      <c r="B15" s="221">
        <f>[1]Name!$E$7</f>
        <v>0</v>
      </c>
      <c r="C15" s="168" t="str">
        <f>IF([1]Standard!C$34&lt;&gt;"",[1]Standard!K$34,"")</f>
        <v/>
      </c>
      <c r="D15" s="222"/>
      <c r="F15" s="222"/>
      <c r="G15" s="169" t="str">
        <f>IF(SmallboreRifle!$C$39&lt;&gt;"",SmallboreRifle!$AH$39,"")</f>
        <v/>
      </c>
      <c r="H15" s="222"/>
    </row>
    <row r="16" spans="1:8" ht="20.100000000000001" customHeight="1" x14ac:dyDescent="0.25">
      <c r="A16" s="212"/>
      <c r="B16" s="221"/>
      <c r="C16" s="168"/>
      <c r="D16" s="222"/>
      <c r="E16" s="208"/>
      <c r="F16" s="222"/>
      <c r="G16" s="208"/>
      <c r="H16" s="222"/>
    </row>
    <row r="17" spans="1:8" ht="20.100000000000001" customHeight="1" x14ac:dyDescent="0.25">
      <c r="A17" s="212"/>
      <c r="B17" s="221"/>
      <c r="C17" s="168"/>
      <c r="D17" s="222"/>
      <c r="E17" s="208"/>
      <c r="F17" s="222"/>
      <c r="G17" s="208"/>
      <c r="H17" s="222"/>
    </row>
    <row r="18" spans="1:8" ht="20.100000000000001" customHeight="1" x14ac:dyDescent="0.25">
      <c r="A18" s="212"/>
      <c r="B18" s="221"/>
      <c r="C18" s="168"/>
      <c r="D18" s="222"/>
      <c r="E18" s="208"/>
      <c r="F18" s="222"/>
      <c r="G18" s="208"/>
      <c r="H18" s="222"/>
    </row>
    <row r="19" spans="1:8" ht="20.100000000000001" customHeight="1" x14ac:dyDescent="0.25">
      <c r="A19" s="212"/>
      <c r="B19" s="221"/>
      <c r="C19" s="168"/>
      <c r="D19" s="222"/>
      <c r="E19" s="208"/>
      <c r="F19" s="222"/>
      <c r="G19" s="208"/>
      <c r="H19" s="222"/>
    </row>
    <row r="20" spans="1:8" ht="20.100000000000001" customHeight="1" x14ac:dyDescent="0.25">
      <c r="A20" s="212"/>
      <c r="B20" s="221"/>
      <c r="C20" s="168"/>
      <c r="D20" s="222"/>
      <c r="E20" s="208"/>
      <c r="F20" s="222"/>
      <c r="G20" s="208"/>
      <c r="H20" s="222"/>
    </row>
    <row r="21" spans="1:8" ht="20.100000000000001" customHeight="1" x14ac:dyDescent="0.25">
      <c r="A21" s="212"/>
      <c r="B21" s="221"/>
      <c r="C21" s="168"/>
      <c r="D21" s="222"/>
      <c r="E21" s="208"/>
      <c r="F21" s="222"/>
      <c r="G21" s="208"/>
      <c r="H21" s="222"/>
    </row>
    <row r="22" spans="1:8" ht="20.100000000000001" customHeight="1" x14ac:dyDescent="0.25">
      <c r="A22" s="212"/>
      <c r="B22" s="221"/>
      <c r="C22" s="168"/>
      <c r="D22" s="222"/>
      <c r="E22" s="208"/>
      <c r="F22" s="222"/>
      <c r="G22" s="208"/>
      <c r="H22" s="222"/>
    </row>
    <row r="23" spans="1:8" ht="20.100000000000001" customHeight="1" x14ac:dyDescent="0.25">
      <c r="A23" s="212"/>
      <c r="B23" s="221"/>
      <c r="C23" s="168"/>
      <c r="D23" s="222"/>
      <c r="E23" s="208"/>
      <c r="F23" s="222"/>
      <c r="G23" s="208"/>
      <c r="H23" s="222"/>
    </row>
    <row r="24" spans="1:8" ht="20.100000000000001" customHeight="1" x14ac:dyDescent="0.25">
      <c r="A24" s="212"/>
      <c r="B24" s="221"/>
      <c r="C24" s="168"/>
      <c r="D24" s="222"/>
      <c r="E24" s="208"/>
      <c r="F24" s="222"/>
      <c r="G24" s="208"/>
      <c r="H24" s="222"/>
    </row>
    <row r="25" spans="1:8" ht="20.100000000000001" customHeight="1" x14ac:dyDescent="0.25">
      <c r="A25" s="212"/>
      <c r="B25" s="221"/>
      <c r="C25" s="168"/>
      <c r="D25" s="222"/>
      <c r="E25" s="208"/>
      <c r="F25" s="222"/>
      <c r="G25" s="208"/>
      <c r="H25" s="222"/>
    </row>
    <row r="26" spans="1:8" ht="20.100000000000001" customHeight="1" x14ac:dyDescent="0.25">
      <c r="A26" s="212"/>
      <c r="B26" s="221"/>
      <c r="C26" s="168"/>
      <c r="D26" s="222"/>
      <c r="E26" s="208"/>
      <c r="F26" s="222"/>
      <c r="G26" s="208"/>
      <c r="H26" s="222"/>
    </row>
    <row r="27" spans="1:8" ht="20.100000000000001" customHeight="1" x14ac:dyDescent="0.25">
      <c r="A27" s="212"/>
      <c r="B27" s="221"/>
      <c r="C27" s="168"/>
      <c r="D27" s="222"/>
      <c r="E27" s="208"/>
      <c r="F27" s="222"/>
      <c r="G27" s="208"/>
      <c r="H27" s="222"/>
    </row>
    <row r="28" spans="1:8" ht="20.100000000000001" customHeight="1" x14ac:dyDescent="0.25">
      <c r="A28" s="212"/>
      <c r="B28" s="221"/>
      <c r="C28" s="168"/>
      <c r="D28" s="222"/>
      <c r="E28" s="208"/>
      <c r="F28" s="222"/>
      <c r="G28" s="208"/>
      <c r="H28" s="222"/>
    </row>
    <row r="29" spans="1:8" ht="20.100000000000001" customHeight="1" x14ac:dyDescent="0.25">
      <c r="A29" s="212"/>
      <c r="B29" s="221"/>
      <c r="C29" s="168"/>
      <c r="D29" s="222"/>
      <c r="E29" s="208"/>
      <c r="F29" s="222"/>
      <c r="G29" s="208"/>
      <c r="H29" s="222"/>
    </row>
    <row r="30" spans="1:8" ht="20.100000000000001" customHeight="1" x14ac:dyDescent="0.25">
      <c r="A30" s="212"/>
      <c r="B30" s="221"/>
      <c r="C30" s="168"/>
      <c r="D30" s="222"/>
      <c r="E30" s="208"/>
      <c r="F30" s="222"/>
      <c r="G30" s="208"/>
      <c r="H30" s="222"/>
    </row>
    <row r="31" spans="1:8" ht="20.100000000000001" customHeight="1" x14ac:dyDescent="0.25">
      <c r="A31" s="212"/>
      <c r="B31" s="221"/>
      <c r="C31" s="168"/>
      <c r="D31" s="222"/>
      <c r="E31" s="208"/>
      <c r="F31" s="222"/>
      <c r="G31" s="208"/>
      <c r="H31" s="222"/>
    </row>
    <row r="32" spans="1:8" ht="20.100000000000001" customHeight="1" x14ac:dyDescent="0.25">
      <c r="A32" s="212"/>
      <c r="B32" s="221"/>
      <c r="C32" s="168"/>
      <c r="D32" s="222"/>
      <c r="E32" s="208"/>
      <c r="F32" s="222"/>
      <c r="G32" s="208"/>
      <c r="H32" s="222"/>
    </row>
    <row r="33" spans="1:8" ht="20.100000000000001" customHeight="1" x14ac:dyDescent="0.25">
      <c r="A33" s="212"/>
      <c r="B33" s="221"/>
      <c r="C33" s="168"/>
      <c r="D33" s="222"/>
      <c r="E33" s="208"/>
      <c r="F33" s="222"/>
      <c r="G33" s="208"/>
      <c r="H33" s="222"/>
    </row>
    <row r="34" spans="1:8" ht="20.100000000000001" customHeight="1" x14ac:dyDescent="0.25">
      <c r="A34" s="212"/>
      <c r="B34" s="221"/>
      <c r="C34" s="168"/>
      <c r="D34" s="222"/>
      <c r="E34" s="208"/>
      <c r="F34" s="222"/>
      <c r="G34" s="208"/>
      <c r="H34" s="222"/>
    </row>
    <row r="35" spans="1:8" ht="20.100000000000001" customHeight="1" x14ac:dyDescent="0.25">
      <c r="A35" s="212"/>
      <c r="B35" s="221"/>
      <c r="C35" s="168"/>
      <c r="D35" s="222"/>
      <c r="E35" s="208"/>
      <c r="F35" s="222"/>
      <c r="G35" s="208"/>
      <c r="H35" s="222"/>
    </row>
    <row r="36" spans="1:8" ht="20.100000000000001" customHeight="1" x14ac:dyDescent="0.25">
      <c r="A36" s="212"/>
      <c r="B36" s="221"/>
      <c r="C36" s="168"/>
      <c r="D36" s="222"/>
      <c r="E36" s="208"/>
      <c r="F36" s="222"/>
      <c r="G36" s="208"/>
      <c r="H36" s="222"/>
    </row>
    <row r="37" spans="1:8" ht="20.100000000000001" customHeight="1" x14ac:dyDescent="0.25">
      <c r="A37" s="212"/>
      <c r="B37" s="221"/>
      <c r="C37" s="168"/>
      <c r="D37" s="222"/>
      <c r="E37" s="208"/>
      <c r="F37" s="222"/>
      <c r="G37" s="208"/>
      <c r="H37" s="222"/>
    </row>
    <row r="38" spans="1:8" ht="20.100000000000001" customHeight="1" x14ac:dyDescent="0.25">
      <c r="A38" s="212"/>
      <c r="B38" s="221"/>
      <c r="C38" s="168"/>
      <c r="D38" s="222"/>
      <c r="E38" s="208"/>
      <c r="F38" s="222"/>
      <c r="G38" s="208"/>
      <c r="H38" s="222"/>
    </row>
    <row r="39" spans="1:8" ht="20.100000000000001" customHeight="1" x14ac:dyDescent="0.25">
      <c r="A39" s="212"/>
      <c r="B39" s="221"/>
      <c r="C39" s="168"/>
      <c r="D39" s="222"/>
      <c r="E39" s="208"/>
      <c r="F39" s="222"/>
      <c r="G39" s="208"/>
      <c r="H39" s="222"/>
    </row>
    <row r="40" spans="1:8" ht="20.100000000000001" customHeight="1" x14ac:dyDescent="0.25">
      <c r="A40" s="212"/>
      <c r="B40" s="221"/>
      <c r="C40" s="168"/>
      <c r="D40" s="222"/>
      <c r="E40" s="208"/>
      <c r="F40" s="222"/>
      <c r="G40" s="208"/>
      <c r="H40" s="222"/>
    </row>
    <row r="41" spans="1:8" ht="20.100000000000001" customHeight="1" x14ac:dyDescent="0.25">
      <c r="A41" s="212"/>
      <c r="B41" s="221"/>
      <c r="C41" s="168"/>
      <c r="D41" s="222"/>
      <c r="E41" s="208"/>
      <c r="F41" s="222"/>
      <c r="G41" s="208"/>
      <c r="H41" s="222"/>
    </row>
    <row r="42" spans="1:8" ht="20.100000000000001" customHeight="1" x14ac:dyDescent="0.25">
      <c r="A42" s="212"/>
      <c r="B42" s="221"/>
      <c r="C42" s="168"/>
      <c r="D42" s="222"/>
      <c r="E42" s="208"/>
      <c r="F42" s="222"/>
      <c r="G42" s="208"/>
      <c r="H42" s="222"/>
    </row>
    <row r="43" spans="1:8" ht="20.100000000000001" customHeight="1" x14ac:dyDescent="0.25">
      <c r="A43" s="212"/>
      <c r="B43" s="221"/>
      <c r="C43" s="168"/>
      <c r="D43" s="222"/>
      <c r="E43" s="208"/>
      <c r="F43" s="222"/>
      <c r="G43" s="208"/>
      <c r="H43" s="222"/>
    </row>
    <row r="44" spans="1:8" ht="20.100000000000001" customHeight="1" x14ac:dyDescent="0.25">
      <c r="A44" s="212"/>
      <c r="B44" s="221"/>
      <c r="C44" s="168"/>
      <c r="D44" s="222"/>
      <c r="E44" s="208"/>
      <c r="F44" s="222"/>
      <c r="G44" s="208"/>
      <c r="H44" s="222"/>
    </row>
    <row r="45" spans="1:8" ht="20.100000000000001" customHeight="1" x14ac:dyDescent="0.25">
      <c r="A45" s="212"/>
      <c r="B45" s="221"/>
      <c r="C45" s="168"/>
      <c r="D45" s="222"/>
      <c r="E45" s="208"/>
      <c r="F45" s="222"/>
      <c r="G45" s="208"/>
      <c r="H45" s="222"/>
    </row>
    <row r="46" spans="1:8" ht="20.100000000000001" customHeight="1" x14ac:dyDescent="0.25">
      <c r="A46" s="212"/>
      <c r="B46" s="221"/>
      <c r="C46" s="168"/>
      <c r="D46" s="222"/>
      <c r="E46" s="208"/>
      <c r="F46" s="222"/>
      <c r="G46" s="208"/>
      <c r="H46" s="222"/>
    </row>
    <row r="47" spans="1:8" ht="20.100000000000001" customHeight="1" x14ac:dyDescent="0.25">
      <c r="A47" s="212"/>
      <c r="B47" s="221"/>
      <c r="C47" s="168"/>
      <c r="D47" s="222"/>
      <c r="E47" s="208"/>
      <c r="F47" s="222"/>
      <c r="G47" s="208"/>
      <c r="H47" s="222"/>
    </row>
    <row r="48" spans="1:8" ht="20.100000000000001" customHeight="1" x14ac:dyDescent="0.25">
      <c r="A48" s="212"/>
      <c r="B48" s="221"/>
      <c r="C48" s="168"/>
      <c r="D48" s="222"/>
      <c r="E48" s="208"/>
      <c r="F48" s="222"/>
      <c r="G48" s="208"/>
      <c r="H48" s="222"/>
    </row>
    <row r="49" spans="1:8" ht="20.100000000000001" customHeight="1" x14ac:dyDescent="0.25">
      <c r="A49" s="212"/>
      <c r="B49" s="221"/>
      <c r="C49" s="168"/>
      <c r="D49" s="222"/>
      <c r="E49" s="208"/>
      <c r="F49" s="222"/>
      <c r="G49" s="208"/>
      <c r="H49" s="222"/>
    </row>
    <row r="50" spans="1:8" ht="20.100000000000001" customHeight="1" x14ac:dyDescent="0.25">
      <c r="A50" s="212"/>
      <c r="B50" s="221"/>
      <c r="C50" s="168"/>
      <c r="D50" s="222"/>
      <c r="E50" s="208"/>
      <c r="F50" s="222"/>
      <c r="G50" s="208"/>
      <c r="H50" s="222"/>
    </row>
    <row r="51" spans="1:8" ht="20.100000000000001" customHeight="1" x14ac:dyDescent="0.25">
      <c r="A51" s="212"/>
      <c r="B51" s="221"/>
      <c r="C51" s="168"/>
      <c r="D51" s="222"/>
      <c r="E51" s="208"/>
      <c r="F51" s="222"/>
      <c r="G51" s="208"/>
      <c r="H51" s="222"/>
    </row>
    <row r="52" spans="1:8" ht="20.100000000000001" customHeight="1" x14ac:dyDescent="0.25">
      <c r="A52" s="212"/>
      <c r="B52" s="221"/>
      <c r="C52" s="168"/>
      <c r="D52" s="222"/>
      <c r="E52" s="208"/>
      <c r="F52" s="222"/>
      <c r="G52" s="208"/>
      <c r="H52" s="222"/>
    </row>
    <row r="53" spans="1:8" ht="20.100000000000001" customHeight="1" x14ac:dyDescent="0.25">
      <c r="A53" s="212"/>
      <c r="B53" s="221"/>
      <c r="C53" s="168"/>
      <c r="D53" s="222"/>
      <c r="E53" s="208"/>
      <c r="F53" s="222"/>
      <c r="G53" s="208"/>
      <c r="H53" s="222"/>
    </row>
    <row r="54" spans="1:8" ht="20.100000000000001" customHeight="1" x14ac:dyDescent="0.25">
      <c r="A54" s="212"/>
      <c r="B54" s="221"/>
      <c r="C54" s="168"/>
      <c r="D54" s="222"/>
      <c r="E54" s="208"/>
      <c r="F54" s="222"/>
      <c r="G54" s="208"/>
      <c r="H54" s="222"/>
    </row>
    <row r="55" spans="1:8" ht="20.100000000000001" customHeight="1" x14ac:dyDescent="0.25">
      <c r="A55" s="212"/>
      <c r="B55" s="221"/>
      <c r="C55" s="168"/>
      <c r="D55" s="222"/>
      <c r="E55" s="208"/>
      <c r="F55" s="222"/>
      <c r="G55" s="208"/>
      <c r="H55" s="222"/>
    </row>
    <row r="56" spans="1:8" ht="20.100000000000001" customHeight="1" x14ac:dyDescent="0.25">
      <c r="A56" s="212"/>
      <c r="B56" s="221"/>
      <c r="C56" s="168"/>
      <c r="D56" s="222"/>
      <c r="E56" s="208"/>
      <c r="F56" s="222"/>
      <c r="G56" s="208"/>
      <c r="H56" s="222"/>
    </row>
    <row r="57" spans="1:8" ht="20.100000000000001" customHeight="1" x14ac:dyDescent="0.25">
      <c r="A57" s="212"/>
      <c r="B57" s="221"/>
      <c r="C57" s="168"/>
      <c r="D57" s="222"/>
      <c r="E57" s="208"/>
      <c r="F57" s="222"/>
      <c r="G57" s="208"/>
      <c r="H57" s="222"/>
    </row>
    <row r="58" spans="1:8" ht="20.100000000000001" customHeight="1" x14ac:dyDescent="0.25">
      <c r="A58" s="212"/>
      <c r="B58" s="221"/>
      <c r="C58" s="168"/>
      <c r="D58" s="222"/>
      <c r="E58" s="208"/>
      <c r="F58" s="222"/>
      <c r="G58" s="208"/>
      <c r="H58" s="222"/>
    </row>
  </sheetData>
  <sheetProtection password="C400" sheet="1" objects="1" scenarios="1"/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Name</vt:lpstr>
      <vt:lpstr>SmallboreRifle</vt:lpstr>
      <vt:lpstr>AirRifle</vt:lpstr>
      <vt:lpstr>Ind Summary</vt:lpstr>
      <vt:lpstr>Team Summary</vt:lpstr>
      <vt:lpstr>AirRifle!Print_Area</vt:lpstr>
      <vt:lpstr>'Ind Summary'!Print_Area</vt:lpstr>
      <vt:lpstr>Name!Print_Area</vt:lpstr>
      <vt:lpstr>SmallboreRifle!Print_Area</vt:lpstr>
      <vt:lpstr>'Team Summary'!Print_Area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PaulB</dc:creator>
  <cp:lastModifiedBy>Croft, Victoria</cp:lastModifiedBy>
  <cp:lastPrinted>2018-01-23T02:36:33Z</cp:lastPrinted>
  <dcterms:created xsi:type="dcterms:W3CDTF">2016-12-13T20:36:11Z</dcterms:created>
  <dcterms:modified xsi:type="dcterms:W3CDTF">2019-11-04T19:10:16Z</dcterms:modified>
</cp:coreProperties>
</file>